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№ 8" sheetId="1" r:id="rId1"/>
    <sheet name="прил.№ 10" sheetId="2" r:id="rId2"/>
  </sheets>
  <definedNames>
    <definedName name="_xlnm.Print_Area" localSheetId="1">'прил.№ 10'!$A$1:$H$672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19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1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33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42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3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39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40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79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4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<sst xmlns="http://schemas.openxmlformats.org/spreadsheetml/2006/main" count="3201" uniqueCount="541">
  <si>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</si>
  <si>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</si>
  <si>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</si>
  <si>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</si>
  <si>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</si>
  <si>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</si>
  <si>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</si>
  <si>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</si>
  <si>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</si>
  <si>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</si>
  <si>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</si>
  <si>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</si>
  <si>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</si>
  <si>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</si>
  <si>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</si>
  <si>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</si>
  <si>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</si>
  <si>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</si>
  <si>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</si>
  <si>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</si>
  <si>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</si>
  <si>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</si>
  <si>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</si>
  <si>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</si>
  <si>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</si>
  <si>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</si>
  <si>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</si>
  <si>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</si>
  <si>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</si>
  <si>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</si>
  <si>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</si>
  <si>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</si>
  <si>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</si>
  <si>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</si>
  <si>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</si>
  <si>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</si>
  <si>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</si>
  <si>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</si>
  <si>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</si>
  <si>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</si>
  <si>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</si>
  <si>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</si>
  <si>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</si>
  <si>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</si>
  <si>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</si>
  <si>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</si>
  <si>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</si>
  <si>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</si>
  <si>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</si>
  <si>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</si>
  <si>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</si>
  <si>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</si>
  <si>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</si>
  <si>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</si>
  <si>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</si>
  <si>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</si>
  <si>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</si>
  <si>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</si>
  <si>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</si>
  <si>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</si>
  <si>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</si>
  <si>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</si>
  <si>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</si>
  <si>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</si>
  <si>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</si>
  <si>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</si>
  <si>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</si>
  <si>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</si>
  <si>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</si>
  <si>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</si>
  <si>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</si>
  <si>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</si>
  <si>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</si>
  <si>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</si>
  <si>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</si>
  <si>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</si>
  <si>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</si>
  <si>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</si>
  <si>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</si>
  <si>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</si>
  <si>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</si>
  <si>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</si>
  <si>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</si>
  <si>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</si>
  <si>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</si>
  <si>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</si>
  <si>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</si>
  <si>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</si>
  <si>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</si>
  <si>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</si>
  <si>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</si>
  <si>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</si>
  <si>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</si>
  <si>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</si>
  <si>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</si>
  <si>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</si>
  <si>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</si>
  <si>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</si>
  <si>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</si>
  <si>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</si>
  <si>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</si>
  <si>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</si>
  <si>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</si>
  <si>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</si>
  <si>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</si>
  <si>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</si>
  <si>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</si>
  <si>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</si>
  <si>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</si>
  <si>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</si>
  <si>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</si>
  <si>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</si>
  <si>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</si>
  <si>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</si>
  <si>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</si>
  <si>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</si>
  <si>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</si>
  <si>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</si>
  <si>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</si>
  <si>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</si>
  <si>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</si>
  <si>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</si>
  <si>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</si>
  <si>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</si>
  <si>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</si>
  <si>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</si>
  <si>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</si>
  <si>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</si>
  <si>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</si>
  <si>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</si>
  <si>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</si>
  <si>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</si>
  <si>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</si>
  <si>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</si>
  <si>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</si>
  <si>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</si>
  <si>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</si>
  <si>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</si>
  <si>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</si>
  <si>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</si>
  <si>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</si>
  <si>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</si>
  <si>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</si>
  <si>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</si>
  <si>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</si>
  <si>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</si>
  <si>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</si>
  <si>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</si>
  <si>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</si>
  <si>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</si>
  <si>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</si>
  <si>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</si>
  <si>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</si>
  <si>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</si>
  <si>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</si>
  <si>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</si>
  <si>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</si>
  <si>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</si>
  <si>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</si>
  <si>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</si>
  <si>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</si>
  <si>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</si>
  <si>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</si>
  <si>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</si>
  <si>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</si>
  <si>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</si>
  <si>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</si>
  <si>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</si>
  <si>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</si>
  <si>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</si>
  <si>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</si>
  <si>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</si>
  <si>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</si>
  <si>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</si>
  <si>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</si>
  <si>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</si>
  <si>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</si>
  <si>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</si>
  <si>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</si>
  <si>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</si>
  <si>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</si>
  <si>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</si>
  <si>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</si>
  <si>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</si>
  <si>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</si>
  <si>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</si>
  <si>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</si>
  <si>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</si>
  <si>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</si>
  <si>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</si>
  <si>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</si>
  <si>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</si>
  <si>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</si>
  <si>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</si>
  <si>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</si>
  <si>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</si>
  <si>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</si>
  <si>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</si>
  <si>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</si>
  <si>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</si>
  <si>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</si>
  <si>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</si>
  <si>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</si>
  <si>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</si>
  <si>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</si>
  <si>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</si>
  <si>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</si>
  <si>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</si>
  <si>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</si>
  <si>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</si>
  <si>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</si>
  <si>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</si>
  <si>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</si>
  <si>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</si>
  <si>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</si>
  <si>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</si>
  <si>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</si>
  <si>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</si>
  <si>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</si>
  <si>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</si>
  <si>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</si>
  <si>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</si>
  <si>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</si>
  <si>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</si>
  <si>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</si>
  <si>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</si>
  <si>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</si>
  <si>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</si>
  <si>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</si>
  <si>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</si>
  <si>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</si>
  <si>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</si>
  <si>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</si>
  <si>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</si>
  <si>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</si>
  <si>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</si>
  <si>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</si>
  <si>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</si>
  <si>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</si>
  <si>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</si>
  <si>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</si>
  <si>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</si>
  <si>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</si>
  <si>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</si>
  <si>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</si>
  <si>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</si>
  <si>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</si>
  <si>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</si>
  <si>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</si>
  <si>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</si>
  <si>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</si>
  <si>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</si>
  <si>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</si>
  <si>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</si>
  <si>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</si>
  <si>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</si>
  <si>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</si>
  <si>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</si>
  <si>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</si>
  <si>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</si>
  <si>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</si>
  <si>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</si>
  <si>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</si>
  <si>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</si>
  <si>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</si>
  <si>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</si>
  <si>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</si>
  <si>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</si>
  <si>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</si>
  <si>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</si>
  <si>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</si>
  <si>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</si>
  <si>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</si>
  <si>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</si>
  <si>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</si>
  <si>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</si>
  <si>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</si>
  <si>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</si>
  <si>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</si>
  <si>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</si>
  <si>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</si>
  <si>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</si>
  <si>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</si>
  <si>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</si>
  <si>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</si>
  <si>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</si>
  <si>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</si>
  <si>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</si>
  <si>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</si>
  <si>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</si>
  <si>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</si>
  <si>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</si>
  <si>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Сельское хозяйство и рыболовство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</si>
  <si>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</si>
  <si>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</si>
  <si>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</si>
  <si>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</si>
  <si>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</si>
  <si>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</si>
  <si>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</si>
  <si>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</si>
  <si>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</si>
  <si>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</si>
  <si>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</si>
  <si>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</si>
  <si>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</si>
  <si>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</si>
  <si>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</si>
  <si>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</si>
  <si>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</si>
  <si>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</si>
  <si>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</si>
  <si>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</si>
  <si>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</si>
  <si>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</si>
  <si>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</si>
  <si>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</si>
  <si>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</si>
  <si>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</si>
  <si>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</si>
  <si>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</si>
  <si>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</si>
  <si>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</si>
  <si>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</si>
  <si>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</si>
  <si>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</si>
  <si>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</si>
  <si>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</si>
  <si>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</si>
  <si>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</si>
  <si>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</si>
  <si>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</si>
  <si>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</si>
  <si>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</si>
  <si>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</si>
  <si>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</si>
  <si>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</si>
  <si>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Сумма, предусмотренная решением о бюджете,  тыс. рублей 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</si>
  <si>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</si>
  <si>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</si>
  <si>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</si>
  <si>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</si>
  <si>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</si>
  <si>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</si>
  <si>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</si>
  <si>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</si>
  <si>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</si>
  <si>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</si>
  <si>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</si>
  <si>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</si>
  <si>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</si>
  <si>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</si>
  <si>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</si>
  <si>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</si>
  <si>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</si>
  <si>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</si>
  <si>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</si>
  <si>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</si>
  <si>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05 3 00 00000</t>
  </si>
  <si>
    <t>05 3 00 81520</t>
  </si>
  <si>
    <t>Муниципальная программа "Обеспечение жильем молодых семей на 2018-2020 годы"</t>
  </si>
  <si>
    <t>13 0 01 L4970</t>
  </si>
  <si>
    <t>Реализация мероприятий по устойчивому развитию сельских территорий</t>
  </si>
  <si>
    <t>10 0 00 L5670</t>
  </si>
  <si>
    <t>Расходы на выплаты персоналу государственных (муниципальных) органов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</si>
  <si>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</si>
  <si>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</si>
  <si>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</si>
  <si>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</si>
  <si>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 xml:space="preserve">Реализация мероприятий по обеспечению жильем молодых семей </t>
  </si>
  <si>
    <t>50 3 00 78230</t>
  </si>
  <si>
    <t>Софинансирование вопросов местного значения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</si>
  <si>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 годы"</t>
  </si>
  <si>
    <t>Подпрограмма №3 "Развитие гражданской обороны в муниципальном образовании "Плесецкий муниципальный район" на 2018-2020 гг."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</si>
  <si>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</si>
  <si>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"Развитие физической культуры и спорта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</si>
  <si>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</si>
  <si>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</si>
  <si>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</si>
  <si>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</si>
  <si>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</si>
  <si>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</si>
  <si>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</si>
  <si>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</si>
  <si>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Подпрограмма "Организация досуга населения на территории Плесецкого района на 2018-2020 годы"</t>
  </si>
  <si>
    <t>Подпрограмма  "Молодежь Плесецкого района на 2018-2020 годы"</t>
  </si>
  <si>
    <t>на коммунальные услуги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</si>
  <si>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</si>
  <si>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</si>
  <si>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</si>
  <si>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</si>
  <si>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Прочая закупка товаров, работ и услуг в т.ч.</t>
  </si>
  <si>
    <t>Прочая закупка товаров, работ и услуг  в т.ч.</t>
  </si>
  <si>
    <t>Исполнение судебных актов Российской Федерации и мировых соглашений по возмещению причиненного вреда</t>
  </si>
  <si>
    <t>ё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</si>
  <si>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</si>
  <si>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58 0 00 70310</t>
  </si>
  <si>
    <t>Обеспечение мероприятий по переселению граждан из аварийного жилищного фонда</t>
  </si>
  <si>
    <t>71 1 00 00000</t>
  </si>
  <si>
    <t xml:space="preserve">Фонд оплаты труда учреждений </t>
  </si>
  <si>
    <t>Комплектование книжных фондов библиотек муниципальных образований и подписка на периодическую печать</t>
  </si>
  <si>
    <t>12 1 00 76820</t>
  </si>
  <si>
    <t xml:space="preserve"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</t>
  </si>
  <si>
    <t>120</t>
  </si>
  <si>
    <t>Расходы на выплату персоналу государственных (муниципальных) органов</t>
  </si>
  <si>
    <t>59 0 00 83650</t>
  </si>
  <si>
    <t>Прочие расходы по муниципальному жилищному фонду</t>
  </si>
  <si>
    <t>Иные выплаты персоналу учреждений, за исключением фонда оплаты труда в т.ч.</t>
  </si>
  <si>
    <t>льготы квалифицированным специалистам</t>
  </si>
  <si>
    <t>Субсидии на софинансирование капитальных вложений в объекты государственной (муниципальной) собственности</t>
  </si>
  <si>
    <t>Субсидии</t>
  </si>
  <si>
    <t>59 0 00 80310</t>
  </si>
  <si>
    <t>Бюджетные инвестиции в объекты капитального строительства собственности муниципальных образований</t>
  </si>
  <si>
    <t>75 0 00 00000</t>
  </si>
  <si>
    <t>75 1 00 00000</t>
  </si>
  <si>
    <t>75 1 00 80010</t>
  </si>
  <si>
    <t>Непрограммные расходы в области национальной безопасности и правоохранительной деятельности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</si>
  <si>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</si>
  <si>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76 0 00 00000</t>
  </si>
  <si>
    <t>76 0 00 81170</t>
  </si>
  <si>
    <t>Расходы по разработке сметной документации</t>
  </si>
  <si>
    <t>Мероприятия по составлению и анализу сметной документации</t>
  </si>
  <si>
    <t>03 3 00 80440</t>
  </si>
  <si>
    <t>03 2 00 78030</t>
  </si>
  <si>
    <t>Поддержка мер по обеспечению сбалансированности местных бюджетов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</si>
  <si>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</si>
  <si>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</si>
  <si>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06 2 00 S8530</t>
  </si>
  <si>
    <t>Молодежная политика</t>
  </si>
  <si>
    <t>Мероприятия по реализации молодежной политики в муниципальных образованиях</t>
  </si>
  <si>
    <t>Подпрограмма "Молодежь Плесецкого района на 2018-2020 годы"</t>
  </si>
  <si>
    <t>Образование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</si>
  <si>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реформирования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</si>
  <si>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</si>
  <si>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71 1 F3 67483</t>
  </si>
  <si>
    <t>71 1 F3 67484</t>
  </si>
  <si>
    <t>71 1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</si>
  <si>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</si>
  <si>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12 3 00 S8550</t>
  </si>
  <si>
    <t>12 3 00 00000</t>
  </si>
  <si>
    <t>Подпрограмма "Развитие туризма на территории Плесецкого района на 2018-2020гг."</t>
  </si>
  <si>
    <t>Мероприятия по реализации приоритетных проектов в сфере туризма</t>
  </si>
  <si>
    <t>12 2 А1 55192</t>
  </si>
  <si>
    <t>Консолидированные субсидии</t>
  </si>
  <si>
    <t>Создание (реконструкция) и капитальный ремонт учреждений культурно-досугового типа в сельской местности</t>
  </si>
  <si>
    <t>Сумма,предусмотренная решением о бюджете, тыс.рублей</t>
  </si>
  <si>
    <t>17 0 00 00000</t>
  </si>
  <si>
    <t>17 0 F2 55550</t>
  </si>
  <si>
    <t>520</t>
  </si>
  <si>
    <t>523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</si>
  <si>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</si>
  <si>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</si>
  <si>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04 0 00 S6650</t>
  </si>
  <si>
    <t>Содержание мест (площадок) накопления твердых коммунальных отходов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</si>
  <si>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</si>
  <si>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</si>
  <si>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</si>
  <si>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</si>
  <si>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12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</si>
  <si>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</si>
  <si>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 0 00 L5760</t>
  </si>
  <si>
    <t>Обеспечение комплексного развития сельских территорий</t>
  </si>
  <si>
    <t>03 2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</si>
  <si>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</si>
  <si>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50 3 00 88230</t>
  </si>
  <si>
    <t>50 3 00 88380</t>
  </si>
  <si>
    <t>540</t>
  </si>
  <si>
    <t xml:space="preserve">Иные межбюджетные трансферты </t>
  </si>
  <si>
    <t>Иные межбюджетные трансферты на софинансирование вопросов местного значения</t>
  </si>
  <si>
    <t>ИМТ на недопущение роста кредиторской задолженности муниципальных образований</t>
  </si>
  <si>
    <t>12 1 00 S6820</t>
  </si>
  <si>
    <t>65 0 00 00000</t>
  </si>
  <si>
    <t>65 0 00 80100</t>
  </si>
  <si>
    <t>111</t>
  </si>
  <si>
    <t>119</t>
  </si>
  <si>
    <t>Материально-техническое и хозяйственное обеспечение органов местного самоуправления</t>
  </si>
  <si>
    <t>850</t>
  </si>
  <si>
    <t xml:space="preserve">Иные выплаты персоналу учреждений, за исключением фонда оплаты труда </t>
  </si>
  <si>
    <t>58 0 00 S0310</t>
  </si>
  <si>
    <t>03 1 00 78030</t>
  </si>
  <si>
    <t>03 3 00 78030</t>
  </si>
  <si>
    <t>12 1 00 88310</t>
  </si>
  <si>
    <t>Софинансирование к субсидии на повышение средней заработной платы работников муниципальных учреждений культуры</t>
  </si>
  <si>
    <t>55 0 00 71400</t>
  </si>
  <si>
    <t>Резервный фонд</t>
  </si>
  <si>
    <t>Резервный фонд Правительства Архангельской области</t>
  </si>
  <si>
    <t>03 1 00 S8260</t>
  </si>
  <si>
    <t>Капитальный ремонт муниципальных дошкольных образовательных организаций</t>
  </si>
  <si>
    <t>58 0 00 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</si>
  <si>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</si>
  <si>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58 0 00 S812Д</t>
  </si>
  <si>
    <t>Мероприятия в сфере патритического воспитания граждан и государственной молодежной политики</t>
  </si>
  <si>
    <t>Муниципальная программа "Комплексное развитие сельских территорий в муниципальном образовании "Плесецкий муниципальный район" (2020-2025 годы)"</t>
  </si>
  <si>
    <t xml:space="preserve">Молодежная политика </t>
  </si>
  <si>
    <t>Дополнительное образование детей</t>
  </si>
  <si>
    <t>КУЛЬТУРА, КИНЕМАТОГРАФИЯ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</si>
  <si>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</si>
  <si>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</si>
  <si>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06 1 00 S8520</t>
  </si>
  <si>
    <t>Мероприятия по развитию физической культуры и спорта в муниципальных образованиях</t>
  </si>
  <si>
    <t>03 2 00 76970</t>
  </si>
  <si>
    <t>Обеспечение условий для организации безопасного подвоза обучающихся к месту обучения и обратно</t>
  </si>
  <si>
    <t>03 2 00 76600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</si>
  <si>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</si>
  <si>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18 0 00 00000</t>
  </si>
  <si>
    <t>18 0 00 S6640</t>
  </si>
  <si>
    <t>Муниципальная программа  муниципального образования "Плесецкий муниципальный район" "Чистая вода  2020-2024годы"</t>
  </si>
  <si>
    <t>Разработка проектно-сметной документации для строительства и реконструкции (модернизацию) объектов питьевого водоснабжения</t>
  </si>
  <si>
    <t>05 2 00 S6580</t>
  </si>
  <si>
    <t>Выполнение работ по демонтажу объектов капитального строительства в связи с осуществлением мероприятий по предотвращению и ликвидации последствий чрезвычайных ситуаций</t>
  </si>
  <si>
    <t>12 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</si>
  <si>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политики"</t>
  </si>
  <si>
    <t>18 0 00 86640</t>
  </si>
  <si>
    <t>Софинансирование мероприятий по разработке проектно-сметной документации для строительства и реконструкции (модернизацию) объектов питьевого водоснабжения за счет средств районного бюджета</t>
  </si>
  <si>
    <t>Прочая закупка товаров, работ и услуг  в том числе:</t>
  </si>
  <si>
    <t>03 1 00 S6830</t>
  </si>
  <si>
    <t>Укрепление материально-технической базы муниципальных дошкольных образовательных организаций</t>
  </si>
  <si>
    <t>03 3 01 78620</t>
  </si>
  <si>
    <t>03 3 01 80100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</si>
  <si>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</si>
  <si>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</si>
  <si>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</si>
  <si>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</si>
  <si>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</si>
  <si>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</si>
  <si>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</si>
  <si>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к решению Собрания депутатов </t>
  </si>
  <si>
    <t>МО "Плесецкий муниципальный район"</t>
  </si>
  <si>
    <t>Приложение №10</t>
  </si>
  <si>
    <t>к решению Собрания депутатов</t>
  </si>
  <si>
    <t>МО "Плесецкий муниципальный район</t>
  </si>
  <si>
    <t>от 19 декабря 2019 года №117</t>
  </si>
  <si>
    <t>ВЕДОМСТВЕННАЯ СТРУКТУРА РАСХОДОВ БЮДЖЕТА МУНИЦИПАЛЬНОГО РАЙОНА НА 2020 ГОД</t>
  </si>
  <si>
    <t>Распределение расходов бюджета муниципального района на 2020 год</t>
  </si>
  <si>
    <t>Приложение №8</t>
  </si>
  <si>
    <t>к решению собрания депутатов</t>
  </si>
  <si>
    <t>Приложение № 3</t>
  </si>
  <si>
    <t>Приложение № 5</t>
  </si>
  <si>
    <t>Обеспечение функционирования модели персонифицированного финансирования дополнительного образования детей</t>
  </si>
  <si>
    <t>от 25 июня 2020 года №  140</t>
  </si>
  <si>
    <t>от 25 июня 2020 года № 140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</si>
</sst>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\ _₽_-;\-* #,##0.0\ _₽_-;_-* &quot;-&quot;?\ _₽_-;_-@_-"/>
  </numFmts>
  <fonts count="55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 Cyr"/>
      <family val="0"/>
    </font>
    <font>
      <sz val="10"/>
      <color indexed="10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4" fillId="33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7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>
      <alignment horizontal="center"/>
    </xf>
    <xf numFmtId="180" fontId="6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180" fontId="7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180" fontId="2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180" fontId="11" fillId="34" borderId="10" xfId="60" applyNumberFormat="1" applyFont="1" applyFill="1" applyBorder="1" applyAlignment="1">
      <alignment/>
    </xf>
    <xf numFmtId="180" fontId="1" fillId="34" borderId="10" xfId="60" applyNumberFormat="1" applyFont="1" applyFill="1" applyBorder="1" applyAlignment="1">
      <alignment/>
    </xf>
    <xf numFmtId="0" fontId="1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 vertical="justify"/>
    </xf>
    <xf numFmtId="0" fontId="2" fillId="34" borderId="10" xfId="0" applyFont="1" applyFill="1" applyBorder="1" applyAlignment="1">
      <alignment horizontal="justify" vertical="justify"/>
    </xf>
    <xf numFmtId="0" fontId="2" fillId="34" borderId="10" xfId="60" applyNumberFormat="1" applyFont="1" applyFill="1" applyBorder="1" applyAlignment="1">
      <alignment horizontal="justify" wrapText="1"/>
    </xf>
    <xf numFmtId="182" fontId="1" fillId="34" borderId="10" xfId="60" applyNumberFormat="1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 quotePrefix="1">
      <alignment horizontal="center"/>
    </xf>
    <xf numFmtId="180" fontId="7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 quotePrefix="1">
      <alignment horizontal="center"/>
    </xf>
    <xf numFmtId="180" fontId="7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7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/>
    </xf>
    <xf numFmtId="49" fontId="1" fillId="34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0" fontId="1" fillId="34" borderId="11" xfId="0" applyFont="1" applyFill="1" applyBorder="1" applyAlignment="1">
      <alignment horizontal="justify"/>
    </xf>
    <xf numFmtId="0" fontId="1" fillId="34" borderId="11" xfId="0" applyNumberFormat="1" applyFont="1" applyFill="1" applyBorder="1" applyAlignment="1">
      <alignment horizontal="justify"/>
    </xf>
    <xf numFmtId="180" fontId="7" fillId="34" borderId="13" xfId="6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 quotePrefix="1">
      <alignment horizontal="center"/>
    </xf>
    <xf numFmtId="49" fontId="1" fillId="34" borderId="17" xfId="0" applyNumberFormat="1" applyFont="1" applyFill="1" applyBorder="1" applyAlignment="1">
      <alignment horizontal="center"/>
    </xf>
    <xf numFmtId="180" fontId="1" fillId="34" borderId="13" xfId="6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180" fontId="7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justify" wrapText="1"/>
    </xf>
    <xf numFmtId="180" fontId="7" fillId="34" borderId="15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49" fontId="1" fillId="34" borderId="16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0" fontId="1" fillId="34" borderId="16" xfId="6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 vertical="justify"/>
    </xf>
    <xf numFmtId="0" fontId="1" fillId="34" borderId="10" xfId="0" applyFont="1" applyFill="1" applyBorder="1" applyAlignment="1">
      <alignment horizontal="justify" vertical="justify"/>
    </xf>
    <xf numFmtId="0" fontId="1" fillId="34" borderId="17" xfId="0" applyFont="1" applyFill="1" applyBorder="1" applyAlignment="1">
      <alignment horizontal="center"/>
    </xf>
    <xf numFmtId="180" fontId="2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0" fontId="1" fillId="34" borderId="19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 vertical="justify"/>
    </xf>
    <xf numFmtId="0" fontId="5" fillId="34" borderId="12" xfId="60" applyNumberFormat="1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justify" wrapText="1"/>
    </xf>
    <xf numFmtId="181" fontId="7" fillId="34" borderId="13" xfId="0" applyNumberFormat="1" applyFont="1" applyFill="1" applyBorder="1" applyAlignment="1">
      <alignment horizontal="right"/>
    </xf>
    <xf numFmtId="181" fontId="1" fillId="34" borderId="10" xfId="6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2" fillId="34" borderId="12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180" fontId="2" fillId="34" borderId="10" xfId="60" applyNumberFormat="1" applyFont="1" applyFill="1" applyBorder="1" applyAlignment="1">
      <alignment horizontal="left"/>
    </xf>
    <xf numFmtId="0" fontId="2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wrapText="1"/>
    </xf>
    <xf numFmtId="0" fontId="5" fillId="34" borderId="12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vertical="justify" wrapText="1"/>
    </xf>
    <xf numFmtId="181" fontId="1" fillId="34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justify"/>
    </xf>
    <xf numFmtId="0" fontId="1" fillId="34" borderId="12" xfId="0" applyNumberFormat="1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justify"/>
    </xf>
    <xf numFmtId="0" fontId="2" fillId="34" borderId="12" xfId="0" applyFont="1" applyFill="1" applyBorder="1" applyAlignment="1">
      <alignment wrapText="1"/>
    </xf>
    <xf numFmtId="0" fontId="1" fillId="34" borderId="14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2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1" fillId="34" borderId="15" xfId="60" applyNumberFormat="1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justify" vertical="justify"/>
    </xf>
    <xf numFmtId="0" fontId="53" fillId="34" borderId="0" xfId="0" applyFont="1" applyFill="1" applyAlignment="1">
      <alignment/>
    </xf>
    <xf numFmtId="0" fontId="17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vertical="top" wrapText="1"/>
    </xf>
    <xf numFmtId="0" fontId="1" fillId="34" borderId="12" xfId="0" applyNumberFormat="1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0" fontId="6" fillId="34" borderId="13" xfId="0" applyNumberFormat="1" applyFont="1" applyFill="1" applyBorder="1" applyAlignment="1">
      <alignment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180" fontId="2" fillId="34" borderId="13" xfId="0" applyNumberFormat="1" applyFont="1" applyFill="1" applyBorder="1" applyAlignment="1">
      <alignment horizontal="right"/>
    </xf>
    <xf numFmtId="186" fontId="1" fillId="34" borderId="13" xfId="60" applyNumberFormat="1" applyFont="1" applyFill="1" applyBorder="1" applyAlignment="1">
      <alignment/>
    </xf>
    <xf numFmtId="186" fontId="1" fillId="34" borderId="10" xfId="60" applyNumberFormat="1" applyFont="1" applyFill="1" applyBorder="1" applyAlignment="1">
      <alignment/>
    </xf>
    <xf numFmtId="186" fontId="7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justify"/>
    </xf>
    <xf numFmtId="4" fontId="7" fillId="34" borderId="15" xfId="0" applyNumberFormat="1" applyFont="1" applyFill="1" applyBorder="1" applyAlignment="1">
      <alignment/>
    </xf>
    <xf numFmtId="4" fontId="1" fillId="34" borderId="16" xfId="6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0.00390625" style="6" customWidth="1"/>
    <col min="2" max="2" width="9.421875" style="7" customWidth="1"/>
    <col min="3" max="3" width="9.8515625" style="7" customWidth="1"/>
    <col min="4" max="4" width="17.421875" style="7" customWidth="1"/>
    <col min="5" max="5" width="13.8515625" style="6" customWidth="1"/>
    <col min="6" max="7" width="14.00390625" style="6" customWidth="1"/>
    <col min="8" max="16384" width="9.140625" style="6" customWidth="1"/>
  </cols>
  <sheetData>
    <row r="2" spans="1:4" ht="12.75">
      <c r="A2" s="180" t="s">
        <v>536</v>
      </c>
      <c r="B2" s="180"/>
      <c r="C2" s="180"/>
      <c r="D2" s="180"/>
    </row>
    <row r="3" spans="1:4" ht="12.75">
      <c r="A3" s="180" t="s">
        <v>529</v>
      </c>
      <c r="B3" s="180"/>
      <c r="C3" s="180"/>
      <c r="D3" s="180"/>
    </row>
    <row r="4" spans="1:4" ht="12.75">
      <c r="A4" s="174"/>
      <c r="B4" s="174"/>
      <c r="C4" s="174"/>
      <c r="D4" s="174" t="s">
        <v>527</v>
      </c>
    </row>
    <row r="5" spans="1:4" ht="12.75">
      <c r="A5" s="174"/>
      <c r="B5" s="174"/>
      <c r="C5" s="174"/>
      <c r="D5" s="179" t="s">
        <v>539</v>
      </c>
    </row>
    <row r="6" spans="1:4" ht="12.75">
      <c r="A6" s="174"/>
      <c r="B6" s="174"/>
      <c r="C6" s="174"/>
      <c r="D6" s="174"/>
    </row>
    <row r="7" spans="1:4" ht="12.75">
      <c r="A7" s="34"/>
      <c r="B7" s="34"/>
      <c r="C7" s="34"/>
      <c r="D7" s="174" t="s">
        <v>534</v>
      </c>
    </row>
    <row r="8" spans="1:4" ht="12.75">
      <c r="A8" s="180" t="s">
        <v>535</v>
      </c>
      <c r="B8" s="180"/>
      <c r="C8" s="180"/>
      <c r="D8" s="180"/>
    </row>
    <row r="9" spans="1:4" ht="12.75">
      <c r="A9" s="180" t="s">
        <v>527</v>
      </c>
      <c r="B9" s="180"/>
      <c r="C9" s="180"/>
      <c r="D9" s="180"/>
    </row>
    <row r="10" spans="1:4" ht="12.75">
      <c r="A10" s="24"/>
      <c r="B10" s="24"/>
      <c r="C10" s="24"/>
      <c r="D10" s="174" t="s">
        <v>531</v>
      </c>
    </row>
    <row r="11" spans="1:4" ht="14.25">
      <c r="A11" s="181" t="s">
        <v>533</v>
      </c>
      <c r="B11" s="181"/>
      <c r="C11" s="181"/>
      <c r="D11" s="181"/>
    </row>
    <row r="12" spans="1:4" ht="14.25">
      <c r="A12" s="181" t="s">
        <v>296</v>
      </c>
      <c r="B12" s="181"/>
      <c r="C12" s="181"/>
      <c r="D12" s="181"/>
    </row>
    <row r="13" spans="1:4" ht="14.25">
      <c r="A13" s="181"/>
      <c r="B13" s="181"/>
      <c r="C13" s="181"/>
      <c r="D13" s="35"/>
    </row>
    <row r="14" spans="1:4" ht="93.75" customHeight="1">
      <c r="A14" s="25" t="s">
        <v>28</v>
      </c>
      <c r="B14" s="21" t="s">
        <v>43</v>
      </c>
      <c r="C14" s="21" t="s">
        <v>100</v>
      </c>
      <c r="D14" s="20" t="s">
        <v>445</v>
      </c>
    </row>
    <row r="15" spans="1:4" ht="11.25" customHeight="1">
      <c r="A15" s="23">
        <v>1</v>
      </c>
      <c r="B15" s="23">
        <v>2</v>
      </c>
      <c r="C15" s="23">
        <v>3</v>
      </c>
      <c r="D15" s="23">
        <v>4</v>
      </c>
    </row>
    <row r="16" spans="1:4" ht="15" customHeight="1">
      <c r="A16" s="37" t="s">
        <v>52</v>
      </c>
      <c r="B16" s="38" t="s">
        <v>29</v>
      </c>
      <c r="C16" s="38"/>
      <c r="D16" s="39">
        <f>SUM(D17:D23)</f>
        <v>78713</v>
      </c>
    </row>
    <row r="17" spans="1:4" s="1" customFormat="1" ht="25.5">
      <c r="A17" s="40" t="s">
        <v>69</v>
      </c>
      <c r="B17" s="38" t="s">
        <v>29</v>
      </c>
      <c r="C17" s="38" t="s">
        <v>34</v>
      </c>
      <c r="D17" s="41">
        <v>1907.5</v>
      </c>
    </row>
    <row r="18" spans="1:4" s="1" customFormat="1" ht="38.25">
      <c r="A18" s="42" t="s">
        <v>70</v>
      </c>
      <c r="B18" s="38" t="s">
        <v>29</v>
      </c>
      <c r="C18" s="38" t="s">
        <v>36</v>
      </c>
      <c r="D18" s="41">
        <v>4399.2</v>
      </c>
    </row>
    <row r="19" spans="1:4" s="1" customFormat="1" ht="38.25">
      <c r="A19" s="43" t="s">
        <v>72</v>
      </c>
      <c r="B19" s="38" t="s">
        <v>29</v>
      </c>
      <c r="C19" s="38" t="s">
        <v>42</v>
      </c>
      <c r="D19" s="41">
        <v>41472.4</v>
      </c>
    </row>
    <row r="20" spans="1:4" s="1" customFormat="1" ht="12.75">
      <c r="A20" s="44" t="s">
        <v>282</v>
      </c>
      <c r="B20" s="38" t="s">
        <v>29</v>
      </c>
      <c r="C20" s="38" t="s">
        <v>31</v>
      </c>
      <c r="D20" s="41">
        <v>10.4</v>
      </c>
    </row>
    <row r="21" spans="1:4" s="1" customFormat="1" ht="25.5">
      <c r="A21" s="44" t="s">
        <v>71</v>
      </c>
      <c r="B21" s="38" t="s">
        <v>29</v>
      </c>
      <c r="C21" s="38" t="s">
        <v>30</v>
      </c>
      <c r="D21" s="41">
        <v>10844.3</v>
      </c>
    </row>
    <row r="22" spans="1:4" s="1" customFormat="1" ht="15" customHeight="1">
      <c r="A22" s="44" t="s">
        <v>44</v>
      </c>
      <c r="B22" s="38" t="s">
        <v>29</v>
      </c>
      <c r="C22" s="38" t="s">
        <v>57</v>
      </c>
      <c r="D22" s="41">
        <v>600.9</v>
      </c>
    </row>
    <row r="23" spans="1:4" s="1" customFormat="1" ht="14.25" customHeight="1">
      <c r="A23" s="44" t="s">
        <v>56</v>
      </c>
      <c r="B23" s="38" t="s">
        <v>29</v>
      </c>
      <c r="C23" s="38" t="s">
        <v>87</v>
      </c>
      <c r="D23" s="41">
        <v>19478.3</v>
      </c>
    </row>
    <row r="24" spans="1:4" s="1" customFormat="1" ht="12.75">
      <c r="A24" s="45" t="s">
        <v>88</v>
      </c>
      <c r="B24" s="46" t="s">
        <v>34</v>
      </c>
      <c r="C24" s="38"/>
      <c r="D24" s="47">
        <f>SUM(D25)</f>
        <v>2845.1</v>
      </c>
    </row>
    <row r="25" spans="1:4" s="1" customFormat="1" ht="12.75">
      <c r="A25" s="44" t="s">
        <v>89</v>
      </c>
      <c r="B25" s="46" t="s">
        <v>34</v>
      </c>
      <c r="C25" s="46" t="s">
        <v>36</v>
      </c>
      <c r="D25" s="41">
        <v>2845.1</v>
      </c>
    </row>
    <row r="26" spans="1:4" ht="24.75" customHeight="1">
      <c r="A26" s="48" t="s">
        <v>61</v>
      </c>
      <c r="B26" s="38" t="s">
        <v>36</v>
      </c>
      <c r="C26" s="38"/>
      <c r="D26" s="47">
        <f>SUM(D27:D28)</f>
        <v>9608</v>
      </c>
    </row>
    <row r="27" spans="1:4" s="1" customFormat="1" ht="24" customHeight="1">
      <c r="A27" s="43" t="s">
        <v>74</v>
      </c>
      <c r="B27" s="38" t="s">
        <v>36</v>
      </c>
      <c r="C27" s="38" t="s">
        <v>32</v>
      </c>
      <c r="D27" s="41">
        <v>4124.2</v>
      </c>
    </row>
    <row r="28" spans="1:4" s="1" customFormat="1" ht="15.75" customHeight="1">
      <c r="A28" s="43" t="s">
        <v>90</v>
      </c>
      <c r="B28" s="38" t="s">
        <v>36</v>
      </c>
      <c r="C28" s="38" t="s">
        <v>64</v>
      </c>
      <c r="D28" s="41">
        <v>5483.8</v>
      </c>
    </row>
    <row r="29" spans="1:4" ht="12.75">
      <c r="A29" s="37" t="s">
        <v>53</v>
      </c>
      <c r="B29" s="38" t="s">
        <v>42</v>
      </c>
      <c r="C29" s="38"/>
      <c r="D29" s="47">
        <f>SUM(D30:D33)</f>
        <v>56200.2</v>
      </c>
    </row>
    <row r="30" spans="1:4" ht="12.75">
      <c r="A30" s="44" t="s">
        <v>292</v>
      </c>
      <c r="B30" s="38" t="s">
        <v>42</v>
      </c>
      <c r="C30" s="38" t="s">
        <v>31</v>
      </c>
      <c r="D30" s="49"/>
    </row>
    <row r="31" spans="1:4" s="1" customFormat="1" ht="12" customHeight="1">
      <c r="A31" s="40" t="s">
        <v>62</v>
      </c>
      <c r="B31" s="38" t="s">
        <v>42</v>
      </c>
      <c r="C31" s="46" t="s">
        <v>33</v>
      </c>
      <c r="D31" s="41">
        <v>15417.3</v>
      </c>
    </row>
    <row r="32" spans="1:4" s="1" customFormat="1" ht="12" customHeight="1">
      <c r="A32" s="40" t="s">
        <v>99</v>
      </c>
      <c r="B32" s="38" t="s">
        <v>42</v>
      </c>
      <c r="C32" s="38" t="s">
        <v>32</v>
      </c>
      <c r="D32" s="41">
        <v>40360.9</v>
      </c>
    </row>
    <row r="33" spans="1:4" s="1" customFormat="1" ht="12.75">
      <c r="A33" s="44" t="s">
        <v>76</v>
      </c>
      <c r="B33" s="38" t="s">
        <v>42</v>
      </c>
      <c r="C33" s="38" t="s">
        <v>46</v>
      </c>
      <c r="D33" s="41">
        <v>422</v>
      </c>
    </row>
    <row r="34" spans="1:4" ht="13.5" customHeight="1">
      <c r="A34" s="37" t="s">
        <v>35</v>
      </c>
      <c r="B34" s="38" t="s">
        <v>31</v>
      </c>
      <c r="C34" s="46"/>
      <c r="D34" s="47">
        <f>SUM(D35:D38)</f>
        <v>64332.8</v>
      </c>
    </row>
    <row r="35" spans="1:4" s="1" customFormat="1" ht="13.5" customHeight="1">
      <c r="A35" s="40" t="s">
        <v>65</v>
      </c>
      <c r="B35" s="38" t="s">
        <v>31</v>
      </c>
      <c r="C35" s="46" t="s">
        <v>29</v>
      </c>
      <c r="D35" s="41">
        <v>28145</v>
      </c>
    </row>
    <row r="36" spans="1:4" s="1" customFormat="1" ht="12.75" customHeight="1">
      <c r="A36" s="40" t="s">
        <v>177</v>
      </c>
      <c r="B36" s="38" t="s">
        <v>31</v>
      </c>
      <c r="C36" s="38" t="s">
        <v>34</v>
      </c>
      <c r="D36" s="41">
        <v>19162.9</v>
      </c>
    </row>
    <row r="37" spans="1:4" s="1" customFormat="1" ht="12.75" customHeight="1">
      <c r="A37" s="40" t="s">
        <v>291</v>
      </c>
      <c r="B37" s="38" t="s">
        <v>31</v>
      </c>
      <c r="C37" s="38" t="s">
        <v>36</v>
      </c>
      <c r="D37" s="41">
        <v>11792.7</v>
      </c>
    </row>
    <row r="38" spans="1:4" s="1" customFormat="1" ht="15.75" customHeight="1">
      <c r="A38" s="40" t="s">
        <v>334</v>
      </c>
      <c r="B38" s="38" t="s">
        <v>31</v>
      </c>
      <c r="C38" s="38" t="s">
        <v>31</v>
      </c>
      <c r="D38" s="41">
        <v>5232.2</v>
      </c>
    </row>
    <row r="39" spans="1:4" s="1" customFormat="1" ht="13.5" customHeight="1">
      <c r="A39" s="37" t="s">
        <v>157</v>
      </c>
      <c r="B39" s="38" t="s">
        <v>30</v>
      </c>
      <c r="C39" s="46"/>
      <c r="D39" s="47">
        <f>D40</f>
        <v>644</v>
      </c>
    </row>
    <row r="40" spans="1:4" s="1" customFormat="1" ht="17.25" customHeight="1">
      <c r="A40" s="44" t="s">
        <v>158</v>
      </c>
      <c r="B40" s="38" t="s">
        <v>30</v>
      </c>
      <c r="C40" s="38" t="s">
        <v>36</v>
      </c>
      <c r="D40" s="41">
        <v>644</v>
      </c>
    </row>
    <row r="41" spans="1:4" ht="12.75">
      <c r="A41" s="37" t="s">
        <v>37</v>
      </c>
      <c r="B41" s="38" t="s">
        <v>40</v>
      </c>
      <c r="C41" s="38"/>
      <c r="D41" s="47">
        <f>SUM(D42:D46)</f>
        <v>906944.7999999999</v>
      </c>
    </row>
    <row r="42" spans="1:4" s="1" customFormat="1" ht="12.75">
      <c r="A42" s="40" t="s">
        <v>38</v>
      </c>
      <c r="B42" s="38" t="s">
        <v>40</v>
      </c>
      <c r="C42" s="38" t="s">
        <v>29</v>
      </c>
      <c r="D42" s="41">
        <v>265954.3</v>
      </c>
    </row>
    <row r="43" spans="1:4" s="1" customFormat="1" ht="12.75">
      <c r="A43" s="40" t="s">
        <v>39</v>
      </c>
      <c r="B43" s="38" t="s">
        <v>40</v>
      </c>
      <c r="C43" s="38" t="s">
        <v>34</v>
      </c>
      <c r="D43" s="41">
        <v>546187.6</v>
      </c>
    </row>
    <row r="44" spans="1:4" s="1" customFormat="1" ht="12.75">
      <c r="A44" s="40" t="s">
        <v>494</v>
      </c>
      <c r="B44" s="38" t="s">
        <v>40</v>
      </c>
      <c r="C44" s="38" t="s">
        <v>36</v>
      </c>
      <c r="D44" s="41">
        <v>81488.1</v>
      </c>
    </row>
    <row r="45" spans="1:4" s="1" customFormat="1" ht="12.75">
      <c r="A45" s="42" t="s">
        <v>428</v>
      </c>
      <c r="B45" s="38" t="s">
        <v>40</v>
      </c>
      <c r="C45" s="46" t="s">
        <v>40</v>
      </c>
      <c r="D45" s="41">
        <v>4332.8</v>
      </c>
    </row>
    <row r="46" spans="1:4" s="1" customFormat="1" ht="12.75">
      <c r="A46" s="40" t="s">
        <v>48</v>
      </c>
      <c r="B46" s="38" t="s">
        <v>40</v>
      </c>
      <c r="C46" s="46" t="s">
        <v>32</v>
      </c>
      <c r="D46" s="41">
        <v>8982</v>
      </c>
    </row>
    <row r="47" spans="1:4" ht="18.75" customHeight="1">
      <c r="A47" s="37" t="s">
        <v>495</v>
      </c>
      <c r="B47" s="38" t="s">
        <v>33</v>
      </c>
      <c r="C47" s="38"/>
      <c r="D47" s="47">
        <f>SUM(D48)</f>
        <v>21828</v>
      </c>
    </row>
    <row r="48" spans="1:4" s="1" customFormat="1" ht="12.75">
      <c r="A48" s="40" t="s">
        <v>49</v>
      </c>
      <c r="B48" s="38" t="s">
        <v>33</v>
      </c>
      <c r="C48" s="38" t="s">
        <v>29</v>
      </c>
      <c r="D48" s="50">
        <v>21828</v>
      </c>
    </row>
    <row r="49" spans="1:4" ht="12.75">
      <c r="A49" s="37" t="s">
        <v>41</v>
      </c>
      <c r="B49" s="23">
        <v>10</v>
      </c>
      <c r="C49" s="38"/>
      <c r="D49" s="47">
        <f>SUM(D50:D53)</f>
        <v>66277.9</v>
      </c>
    </row>
    <row r="50" spans="1:4" s="1" customFormat="1" ht="12.75">
      <c r="A50" s="51" t="s">
        <v>59</v>
      </c>
      <c r="B50" s="52">
        <v>10</v>
      </c>
      <c r="C50" s="38" t="s">
        <v>29</v>
      </c>
      <c r="D50" s="41">
        <v>3083.9</v>
      </c>
    </row>
    <row r="51" spans="1:4" s="1" customFormat="1" ht="12.75">
      <c r="A51" s="51" t="s">
        <v>54</v>
      </c>
      <c r="B51" s="53">
        <v>10</v>
      </c>
      <c r="C51" s="38" t="s">
        <v>36</v>
      </c>
      <c r="D51" s="41">
        <v>4679.2</v>
      </c>
    </row>
    <row r="52" spans="1:4" s="1" customFormat="1" ht="12.75">
      <c r="A52" s="54" t="s">
        <v>82</v>
      </c>
      <c r="B52" s="53">
        <v>10</v>
      </c>
      <c r="C52" s="38" t="s">
        <v>42</v>
      </c>
      <c r="D52" s="41">
        <v>53166.8</v>
      </c>
    </row>
    <row r="53" spans="1:4" s="1" customFormat="1" ht="12.75">
      <c r="A53" s="54" t="s">
        <v>91</v>
      </c>
      <c r="B53" s="53">
        <v>10</v>
      </c>
      <c r="C53" s="38" t="s">
        <v>30</v>
      </c>
      <c r="D53" s="41">
        <v>5348</v>
      </c>
    </row>
    <row r="54" spans="1:4" s="1" customFormat="1" ht="12.75">
      <c r="A54" s="55" t="s">
        <v>92</v>
      </c>
      <c r="B54" s="53">
        <v>11</v>
      </c>
      <c r="C54" s="38"/>
      <c r="D54" s="47">
        <f>SUM(D55:D55)</f>
        <v>3087.7</v>
      </c>
    </row>
    <row r="55" spans="1:4" s="1" customFormat="1" ht="12.75">
      <c r="A55" s="54" t="s">
        <v>93</v>
      </c>
      <c r="B55" s="53">
        <v>11</v>
      </c>
      <c r="C55" s="46" t="s">
        <v>34</v>
      </c>
      <c r="D55" s="41">
        <v>3087.7</v>
      </c>
    </row>
    <row r="56" spans="1:4" s="1" customFormat="1" ht="25.5">
      <c r="A56" s="55" t="s">
        <v>94</v>
      </c>
      <c r="B56" s="53">
        <v>13</v>
      </c>
      <c r="C56" s="46"/>
      <c r="D56" s="47">
        <f>SUM(D57)</f>
        <v>8694.2</v>
      </c>
    </row>
    <row r="57" spans="1:4" s="1" customFormat="1" ht="12.75">
      <c r="A57" s="44" t="s">
        <v>101</v>
      </c>
      <c r="B57" s="38" t="s">
        <v>87</v>
      </c>
      <c r="C57" s="46" t="s">
        <v>29</v>
      </c>
      <c r="D57" s="41">
        <v>8694.2</v>
      </c>
    </row>
    <row r="58" spans="1:4" ht="45" customHeight="1">
      <c r="A58" s="56" t="s">
        <v>496</v>
      </c>
      <c r="B58" s="53">
        <v>14</v>
      </c>
      <c r="C58" s="57"/>
      <c r="D58" s="47">
        <f>SUM(D59:D60)</f>
        <v>42934.9</v>
      </c>
    </row>
    <row r="59" spans="1:4" s="1" customFormat="1" ht="24.75" customHeight="1">
      <c r="A59" s="51" t="s">
        <v>95</v>
      </c>
      <c r="B59" s="53">
        <v>14</v>
      </c>
      <c r="C59" s="38" t="s">
        <v>29</v>
      </c>
      <c r="D59" s="41">
        <v>20958.4</v>
      </c>
    </row>
    <row r="60" spans="1:4" s="1" customFormat="1" ht="12.75">
      <c r="A60" s="51" t="s">
        <v>497</v>
      </c>
      <c r="B60" s="53">
        <v>14</v>
      </c>
      <c r="C60" s="38" t="s">
        <v>36</v>
      </c>
      <c r="D60" s="41">
        <v>21976.5</v>
      </c>
    </row>
    <row r="61" spans="1:5" ht="12.75">
      <c r="A61" s="58" t="s">
        <v>102</v>
      </c>
      <c r="B61" s="59"/>
      <c r="C61" s="59"/>
      <c r="D61" s="47">
        <f>SUM(D16+D24+D26+D29+D34+D41+D47+D49+D54+D56+D58+D39)</f>
        <v>1262110.5999999996</v>
      </c>
      <c r="E61" s="8"/>
    </row>
  </sheetData>
  <sheetProtection/>
  <mergeCells count="7">
    <mergeCell ref="A2:D2"/>
    <mergeCell ref="A3:D3"/>
    <mergeCell ref="A8:D8"/>
    <mergeCell ref="A13:C13"/>
    <mergeCell ref="A11:D11"/>
    <mergeCell ref="A12:D12"/>
    <mergeCell ref="A9:D9"/>
  </mergeCells>
  <printOptions horizontalCentered="1" verticalCentered="1"/>
  <pageMargins left="0.7480314960629921" right="0.7480314960629921" top="0.5118110236220472" bottom="0.4724409448818898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2"/>
  <sheetViews>
    <sheetView tabSelected="1" view="pageBreakPreview" zoomScaleSheetLayoutView="100" workbookViewId="0" topLeftCell="A1">
      <selection activeCell="M22" sqref="M22"/>
    </sheetView>
  </sheetViews>
  <sheetFormatPr defaultColWidth="9.140625" defaultRowHeight="12.75"/>
  <cols>
    <col min="1" max="1" width="53.00390625" style="2" customWidth="1"/>
    <col min="2" max="2" width="5.8515625" style="5" customWidth="1"/>
    <col min="3" max="3" width="6.00390625" style="5" customWidth="1"/>
    <col min="4" max="4" width="6.140625" style="5" customWidth="1"/>
    <col min="5" max="5" width="11.57421875" style="27" customWidth="1"/>
    <col min="6" max="6" width="7.00390625" style="27" customWidth="1"/>
    <col min="7" max="7" width="16.421875" style="8" customWidth="1"/>
    <col min="8" max="8" width="5.421875" style="1" customWidth="1"/>
    <col min="9" max="9" width="14.8515625" style="1" customWidth="1"/>
    <col min="10" max="10" width="14.140625" style="1" customWidth="1"/>
    <col min="11" max="11" width="10.8515625" style="1" customWidth="1"/>
    <col min="12" max="12" width="19.00390625" style="1" customWidth="1"/>
    <col min="13" max="13" width="21.57421875" style="1" customWidth="1"/>
    <col min="14" max="14" width="9.140625" style="1" customWidth="1"/>
    <col min="15" max="15" width="11.8515625" style="1" bestFit="1" customWidth="1"/>
    <col min="16" max="16" width="10.8515625" style="1" bestFit="1" customWidth="1"/>
    <col min="17" max="17" width="11.421875" style="1" customWidth="1"/>
    <col min="18" max="18" width="13.28125" style="1" customWidth="1"/>
    <col min="19" max="16384" width="9.140625" style="1" customWidth="1"/>
  </cols>
  <sheetData>
    <row r="1" ht="12.75"/>
    <row r="2" spans="1:7" ht="12.75">
      <c r="A2" s="180"/>
      <c r="B2" s="180"/>
      <c r="C2" s="180"/>
      <c r="D2" s="180"/>
      <c r="E2" s="180"/>
      <c r="F2" s="180"/>
      <c r="G2" s="178" t="s">
        <v>537</v>
      </c>
    </row>
    <row r="3" spans="1:7" ht="12.75">
      <c r="A3" s="180" t="s">
        <v>526</v>
      </c>
      <c r="B3" s="180"/>
      <c r="C3" s="180"/>
      <c r="D3" s="180"/>
      <c r="E3" s="180"/>
      <c r="F3" s="180"/>
      <c r="G3" s="180"/>
    </row>
    <row r="4" spans="1:7" ht="12.75">
      <c r="A4" s="180" t="s">
        <v>527</v>
      </c>
      <c r="B4" s="180"/>
      <c r="C4" s="180"/>
      <c r="D4" s="180"/>
      <c r="E4" s="180"/>
      <c r="F4" s="180"/>
      <c r="G4" s="180"/>
    </row>
    <row r="5" spans="1:7" ht="12.75">
      <c r="A5" s="180" t="s">
        <v>540</v>
      </c>
      <c r="B5" s="180"/>
      <c r="C5" s="180"/>
      <c r="D5" s="180"/>
      <c r="E5" s="180"/>
      <c r="F5" s="180"/>
      <c r="G5" s="180"/>
    </row>
    <row r="6" ht="12.75"/>
    <row r="7" spans="6:7" ht="12.75">
      <c r="F7" s="175"/>
      <c r="G7" s="176" t="s">
        <v>528</v>
      </c>
    </row>
    <row r="8" spans="6:7" ht="12.75">
      <c r="F8" s="175"/>
      <c r="G8" s="177" t="s">
        <v>529</v>
      </c>
    </row>
    <row r="9" spans="6:7" ht="12.75">
      <c r="F9" s="184" t="s">
        <v>530</v>
      </c>
      <c r="G9" s="184"/>
    </row>
    <row r="10" spans="6:7" ht="12.75">
      <c r="F10" s="175"/>
      <c r="G10" s="177" t="s">
        <v>531</v>
      </c>
    </row>
    <row r="11" spans="1:7" s="6" customFormat="1" ht="12.75">
      <c r="A11" s="16"/>
      <c r="B11" s="16"/>
      <c r="C11" s="16"/>
      <c r="D11" s="16"/>
      <c r="E11" s="26"/>
      <c r="F11" s="26"/>
      <c r="G11" s="17"/>
    </row>
    <row r="12" spans="1:7" s="8" customFormat="1" ht="14.25" customHeight="1">
      <c r="A12" s="183"/>
      <c r="B12" s="183"/>
      <c r="C12" s="183"/>
      <c r="D12" s="183"/>
      <c r="E12" s="183"/>
      <c r="F12" s="183"/>
      <c r="G12" s="17"/>
    </row>
    <row r="13" spans="1:10" ht="14.25" customHeight="1">
      <c r="A13" s="182" t="s">
        <v>532</v>
      </c>
      <c r="B13" s="182"/>
      <c r="C13" s="182"/>
      <c r="D13" s="182"/>
      <c r="E13" s="182"/>
      <c r="F13" s="182"/>
      <c r="G13" s="182"/>
      <c r="I13" s="10"/>
      <c r="J13" s="10"/>
    </row>
    <row r="14" spans="1:7" ht="12.75">
      <c r="A14" s="18"/>
      <c r="B14" s="19"/>
      <c r="C14" s="19"/>
      <c r="D14" s="19"/>
      <c r="E14" s="28"/>
      <c r="F14" s="28"/>
      <c r="G14" s="17"/>
    </row>
    <row r="15" spans="1:11" s="4" customFormat="1" ht="93" customHeight="1">
      <c r="A15" s="20" t="s">
        <v>28</v>
      </c>
      <c r="B15" s="21" t="s">
        <v>45</v>
      </c>
      <c r="C15" s="21" t="s">
        <v>43</v>
      </c>
      <c r="D15" s="21" t="s">
        <v>51</v>
      </c>
      <c r="E15" s="21" t="s">
        <v>50</v>
      </c>
      <c r="F15" s="21" t="s">
        <v>174</v>
      </c>
      <c r="G15" s="20" t="s">
        <v>337</v>
      </c>
      <c r="K15" s="36" t="s">
        <v>103</v>
      </c>
    </row>
    <row r="16" spans="1:7" ht="12.75">
      <c r="A16" s="22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9"/>
    </row>
    <row r="17" spans="1:7" ht="30.75" customHeight="1">
      <c r="A17" s="60" t="s">
        <v>98</v>
      </c>
      <c r="B17" s="61" t="s">
        <v>84</v>
      </c>
      <c r="C17" s="62"/>
      <c r="D17" s="62"/>
      <c r="E17" s="62"/>
      <c r="F17" s="62"/>
      <c r="G17" s="63"/>
    </row>
    <row r="18" spans="1:7" ht="15" customHeight="1">
      <c r="A18" s="37" t="s">
        <v>157</v>
      </c>
      <c r="B18" s="64" t="s">
        <v>84</v>
      </c>
      <c r="C18" s="38" t="s">
        <v>30</v>
      </c>
      <c r="D18" s="38"/>
      <c r="E18" s="23"/>
      <c r="F18" s="38"/>
      <c r="G18" s="50">
        <f>G19</f>
        <v>172.8</v>
      </c>
    </row>
    <row r="19" spans="1:7" ht="25.5" customHeight="1">
      <c r="A19" s="37" t="s">
        <v>158</v>
      </c>
      <c r="B19" s="64" t="s">
        <v>84</v>
      </c>
      <c r="C19" s="38" t="s">
        <v>30</v>
      </c>
      <c r="D19" s="38" t="s">
        <v>36</v>
      </c>
      <c r="E19" s="23"/>
      <c r="F19" s="38"/>
      <c r="G19" s="50">
        <f>G20</f>
        <v>172.8</v>
      </c>
    </row>
    <row r="20" spans="1:7" ht="39.75" customHeight="1">
      <c r="A20" s="65" t="s">
        <v>321</v>
      </c>
      <c r="B20" s="61" t="s">
        <v>84</v>
      </c>
      <c r="C20" s="38" t="s">
        <v>30</v>
      </c>
      <c r="D20" s="38" t="s">
        <v>36</v>
      </c>
      <c r="E20" s="23" t="s">
        <v>192</v>
      </c>
      <c r="F20" s="66"/>
      <c r="G20" s="67">
        <f>G21</f>
        <v>172.8</v>
      </c>
    </row>
    <row r="21" spans="1:7" ht="25.5" customHeight="1">
      <c r="A21" s="44" t="s">
        <v>196</v>
      </c>
      <c r="B21" s="61" t="s">
        <v>84</v>
      </c>
      <c r="C21" s="38" t="s">
        <v>30</v>
      </c>
      <c r="D21" s="38" t="s">
        <v>36</v>
      </c>
      <c r="E21" s="23" t="s">
        <v>195</v>
      </c>
      <c r="F21" s="68"/>
      <c r="G21" s="69">
        <f>G22+G24</f>
        <v>172.8</v>
      </c>
    </row>
    <row r="22" spans="1:7" ht="27.75" customHeight="1">
      <c r="A22" s="70" t="s">
        <v>110</v>
      </c>
      <c r="B22" s="61" t="s">
        <v>84</v>
      </c>
      <c r="C22" s="38" t="s">
        <v>30</v>
      </c>
      <c r="D22" s="38" t="s">
        <v>36</v>
      </c>
      <c r="E22" s="23" t="s">
        <v>195</v>
      </c>
      <c r="F22" s="68">
        <v>240</v>
      </c>
      <c r="G22" s="69">
        <f>G23</f>
        <v>93</v>
      </c>
    </row>
    <row r="23" spans="1:7" ht="19.5" customHeight="1">
      <c r="A23" s="70" t="s">
        <v>389</v>
      </c>
      <c r="B23" s="61" t="s">
        <v>84</v>
      </c>
      <c r="C23" s="38" t="s">
        <v>30</v>
      </c>
      <c r="D23" s="38" t="s">
        <v>36</v>
      </c>
      <c r="E23" s="23" t="s">
        <v>195</v>
      </c>
      <c r="F23" s="66">
        <v>244</v>
      </c>
      <c r="G23" s="67">
        <v>93</v>
      </c>
    </row>
    <row r="24" spans="1:7" ht="18" customHeight="1">
      <c r="A24" s="70" t="s">
        <v>8</v>
      </c>
      <c r="B24" s="61" t="s">
        <v>84</v>
      </c>
      <c r="C24" s="38" t="s">
        <v>30</v>
      </c>
      <c r="D24" s="38" t="s">
        <v>36</v>
      </c>
      <c r="E24" s="23" t="s">
        <v>195</v>
      </c>
      <c r="F24" s="66">
        <v>610</v>
      </c>
      <c r="G24" s="71">
        <f>G25</f>
        <v>79.8</v>
      </c>
    </row>
    <row r="25" spans="1:7" ht="18" customHeight="1">
      <c r="A25" s="70" t="s">
        <v>19</v>
      </c>
      <c r="B25" s="61" t="s">
        <v>84</v>
      </c>
      <c r="C25" s="38" t="s">
        <v>30</v>
      </c>
      <c r="D25" s="38" t="s">
        <v>36</v>
      </c>
      <c r="E25" s="23" t="s">
        <v>195</v>
      </c>
      <c r="F25" s="66">
        <v>612</v>
      </c>
      <c r="G25" s="71">
        <v>79.8</v>
      </c>
    </row>
    <row r="26" spans="1:7" ht="18" customHeight="1">
      <c r="A26" s="73" t="s">
        <v>37</v>
      </c>
      <c r="B26" s="61" t="s">
        <v>84</v>
      </c>
      <c r="C26" s="38" t="s">
        <v>40</v>
      </c>
      <c r="D26" s="74"/>
      <c r="E26" s="75"/>
      <c r="F26" s="66"/>
      <c r="G26" s="71">
        <f>G27+G52+G84+G114+G124</f>
        <v>906341.7999999999</v>
      </c>
    </row>
    <row r="27" spans="1:9" ht="15" customHeight="1">
      <c r="A27" s="37" t="s">
        <v>38</v>
      </c>
      <c r="B27" s="61" t="s">
        <v>84</v>
      </c>
      <c r="C27" s="38" t="s">
        <v>40</v>
      </c>
      <c r="D27" s="38" t="s">
        <v>29</v>
      </c>
      <c r="E27" s="23"/>
      <c r="F27" s="23"/>
      <c r="G27" s="50">
        <f>G28</f>
        <v>265954.3</v>
      </c>
      <c r="I27" s="3"/>
    </row>
    <row r="28" spans="1:8" ht="39" customHeight="1">
      <c r="A28" s="77" t="s">
        <v>165</v>
      </c>
      <c r="B28" s="61" t="s">
        <v>84</v>
      </c>
      <c r="C28" s="38" t="s">
        <v>40</v>
      </c>
      <c r="D28" s="46" t="s">
        <v>29</v>
      </c>
      <c r="E28" s="23" t="s">
        <v>179</v>
      </c>
      <c r="F28" s="66"/>
      <c r="G28" s="67">
        <f>G29</f>
        <v>265954.3</v>
      </c>
      <c r="H28" s="3"/>
    </row>
    <row r="29" spans="1:7" ht="15" customHeight="1">
      <c r="A29" s="78" t="s">
        <v>168</v>
      </c>
      <c r="B29" s="61" t="s">
        <v>84</v>
      </c>
      <c r="C29" s="38" t="s">
        <v>40</v>
      </c>
      <c r="D29" s="46" t="s">
        <v>29</v>
      </c>
      <c r="E29" s="23" t="s">
        <v>180</v>
      </c>
      <c r="F29" s="66"/>
      <c r="G29" s="67">
        <f>G39+G45+G49+G36+G33+G42+G30</f>
        <v>265954.3</v>
      </c>
    </row>
    <row r="30" spans="1:7" ht="27.75" customHeight="1">
      <c r="A30" s="78" t="s">
        <v>516</v>
      </c>
      <c r="B30" s="61" t="s">
        <v>84</v>
      </c>
      <c r="C30" s="38" t="s">
        <v>40</v>
      </c>
      <c r="D30" s="46" t="s">
        <v>29</v>
      </c>
      <c r="E30" s="23" t="s">
        <v>515</v>
      </c>
      <c r="F30" s="66"/>
      <c r="G30" s="67">
        <f>G31</f>
        <v>372.2</v>
      </c>
    </row>
    <row r="31" spans="1:7" ht="22.5" customHeight="1">
      <c r="A31" s="40" t="s">
        <v>8</v>
      </c>
      <c r="B31" s="61" t="s">
        <v>84</v>
      </c>
      <c r="C31" s="38" t="s">
        <v>40</v>
      </c>
      <c r="D31" s="46" t="s">
        <v>29</v>
      </c>
      <c r="E31" s="23" t="s">
        <v>515</v>
      </c>
      <c r="F31" s="66">
        <v>610</v>
      </c>
      <c r="G31" s="67">
        <f>G32</f>
        <v>372.2</v>
      </c>
    </row>
    <row r="32" spans="1:7" ht="21.75" customHeight="1">
      <c r="A32" s="40" t="s">
        <v>6</v>
      </c>
      <c r="B32" s="61" t="s">
        <v>84</v>
      </c>
      <c r="C32" s="38" t="s">
        <v>40</v>
      </c>
      <c r="D32" s="46" t="s">
        <v>29</v>
      </c>
      <c r="E32" s="23" t="s">
        <v>515</v>
      </c>
      <c r="F32" s="66">
        <v>612</v>
      </c>
      <c r="G32" s="67">
        <v>372.2</v>
      </c>
    </row>
    <row r="33" spans="1:7" ht="30" customHeight="1">
      <c r="A33" s="78" t="s">
        <v>424</v>
      </c>
      <c r="B33" s="61" t="s">
        <v>84</v>
      </c>
      <c r="C33" s="38" t="s">
        <v>40</v>
      </c>
      <c r="D33" s="46" t="s">
        <v>29</v>
      </c>
      <c r="E33" s="23" t="s">
        <v>479</v>
      </c>
      <c r="F33" s="66"/>
      <c r="G33" s="67">
        <f>G34</f>
        <v>700.2</v>
      </c>
    </row>
    <row r="34" spans="1:7" ht="19.5" customHeight="1">
      <c r="A34" s="40" t="s">
        <v>8</v>
      </c>
      <c r="B34" s="61" t="s">
        <v>84</v>
      </c>
      <c r="C34" s="38" t="s">
        <v>40</v>
      </c>
      <c r="D34" s="46" t="s">
        <v>29</v>
      </c>
      <c r="E34" s="23" t="s">
        <v>479</v>
      </c>
      <c r="F34" s="66">
        <v>610</v>
      </c>
      <c r="G34" s="67">
        <f>G35</f>
        <v>700.2</v>
      </c>
    </row>
    <row r="35" spans="1:7" ht="18" customHeight="1">
      <c r="A35" s="40" t="s">
        <v>6</v>
      </c>
      <c r="B35" s="61" t="s">
        <v>84</v>
      </c>
      <c r="C35" s="38" t="s">
        <v>40</v>
      </c>
      <c r="D35" s="46" t="s">
        <v>29</v>
      </c>
      <c r="E35" s="23" t="s">
        <v>479</v>
      </c>
      <c r="F35" s="66">
        <v>612</v>
      </c>
      <c r="G35" s="67">
        <v>700.2</v>
      </c>
    </row>
    <row r="36" spans="1:7" ht="78" customHeight="1">
      <c r="A36" s="79" t="s">
        <v>342</v>
      </c>
      <c r="B36" s="61" t="s">
        <v>84</v>
      </c>
      <c r="C36" s="38" t="s">
        <v>40</v>
      </c>
      <c r="D36" s="46" t="s">
        <v>29</v>
      </c>
      <c r="E36" s="23" t="s">
        <v>341</v>
      </c>
      <c r="F36" s="66"/>
      <c r="G36" s="67">
        <f>G37</f>
        <v>16000</v>
      </c>
    </row>
    <row r="37" spans="1:7" ht="15" customHeight="1">
      <c r="A37" s="40" t="s">
        <v>8</v>
      </c>
      <c r="B37" s="61" t="s">
        <v>84</v>
      </c>
      <c r="C37" s="38" t="s">
        <v>40</v>
      </c>
      <c r="D37" s="46" t="s">
        <v>29</v>
      </c>
      <c r="E37" s="23" t="s">
        <v>341</v>
      </c>
      <c r="F37" s="66">
        <v>610</v>
      </c>
      <c r="G37" s="67">
        <f>G38</f>
        <v>16000</v>
      </c>
    </row>
    <row r="38" spans="1:7" ht="15" customHeight="1">
      <c r="A38" s="40" t="s">
        <v>6</v>
      </c>
      <c r="B38" s="61" t="s">
        <v>84</v>
      </c>
      <c r="C38" s="38" t="s">
        <v>40</v>
      </c>
      <c r="D38" s="46" t="s">
        <v>29</v>
      </c>
      <c r="E38" s="23" t="s">
        <v>341</v>
      </c>
      <c r="F38" s="66">
        <v>612</v>
      </c>
      <c r="G38" s="67">
        <v>16000</v>
      </c>
    </row>
    <row r="39" spans="1:7" ht="18" customHeight="1">
      <c r="A39" s="40" t="s">
        <v>161</v>
      </c>
      <c r="B39" s="61" t="s">
        <v>84</v>
      </c>
      <c r="C39" s="38" t="s">
        <v>40</v>
      </c>
      <c r="D39" s="46" t="s">
        <v>29</v>
      </c>
      <c r="E39" s="23" t="s">
        <v>181</v>
      </c>
      <c r="F39" s="66"/>
      <c r="G39" s="67">
        <f>G40</f>
        <v>159784.6</v>
      </c>
    </row>
    <row r="40" spans="1:7" ht="15" customHeight="1">
      <c r="A40" s="40" t="s">
        <v>8</v>
      </c>
      <c r="B40" s="61" t="s">
        <v>84</v>
      </c>
      <c r="C40" s="38" t="s">
        <v>40</v>
      </c>
      <c r="D40" s="46" t="s">
        <v>29</v>
      </c>
      <c r="E40" s="23" t="s">
        <v>181</v>
      </c>
      <c r="F40" s="66">
        <v>610</v>
      </c>
      <c r="G40" s="67">
        <f>G41</f>
        <v>159784.6</v>
      </c>
    </row>
    <row r="41" spans="1:7" ht="50.25" customHeight="1">
      <c r="A41" s="40" t="s">
        <v>7</v>
      </c>
      <c r="B41" s="61" t="s">
        <v>84</v>
      </c>
      <c r="C41" s="38" t="s">
        <v>40</v>
      </c>
      <c r="D41" s="46" t="s">
        <v>29</v>
      </c>
      <c r="E41" s="23" t="s">
        <v>181</v>
      </c>
      <c r="F41" s="66">
        <v>611</v>
      </c>
      <c r="G41" s="67">
        <v>159784.6</v>
      </c>
    </row>
    <row r="42" spans="1:7" ht="30" customHeight="1">
      <c r="A42" s="40" t="s">
        <v>487</v>
      </c>
      <c r="B42" s="61" t="s">
        <v>84</v>
      </c>
      <c r="C42" s="38" t="s">
        <v>40</v>
      </c>
      <c r="D42" s="46" t="s">
        <v>29</v>
      </c>
      <c r="E42" s="23" t="s">
        <v>486</v>
      </c>
      <c r="F42" s="66"/>
      <c r="G42" s="67">
        <f>G43</f>
        <v>5531.1</v>
      </c>
    </row>
    <row r="43" spans="1:7" ht="22.5" customHeight="1">
      <c r="A43" s="40" t="s">
        <v>8</v>
      </c>
      <c r="B43" s="61" t="s">
        <v>84</v>
      </c>
      <c r="C43" s="38" t="s">
        <v>40</v>
      </c>
      <c r="D43" s="46" t="s">
        <v>29</v>
      </c>
      <c r="E43" s="23" t="s">
        <v>486</v>
      </c>
      <c r="F43" s="66">
        <v>610</v>
      </c>
      <c r="G43" s="67">
        <f>G44</f>
        <v>5531.1</v>
      </c>
    </row>
    <row r="44" spans="1:7" ht="18.75" customHeight="1">
      <c r="A44" s="40" t="s">
        <v>6</v>
      </c>
      <c r="B44" s="61" t="s">
        <v>84</v>
      </c>
      <c r="C44" s="38" t="s">
        <v>40</v>
      </c>
      <c r="D44" s="46" t="s">
        <v>29</v>
      </c>
      <c r="E44" s="23" t="s">
        <v>486</v>
      </c>
      <c r="F44" s="66">
        <v>612</v>
      </c>
      <c r="G44" s="67">
        <v>5531.1</v>
      </c>
    </row>
    <row r="45" spans="1:7" ht="25.5" customHeight="1">
      <c r="A45" s="44" t="s">
        <v>113</v>
      </c>
      <c r="B45" s="61" t="s">
        <v>84</v>
      </c>
      <c r="C45" s="38" t="s">
        <v>40</v>
      </c>
      <c r="D45" s="46" t="s">
        <v>29</v>
      </c>
      <c r="E45" s="23" t="s">
        <v>182</v>
      </c>
      <c r="F45" s="23"/>
      <c r="G45" s="80">
        <f>G46</f>
        <v>83033.9</v>
      </c>
    </row>
    <row r="46" spans="1:7" ht="15" customHeight="1">
      <c r="A46" s="40" t="s">
        <v>8</v>
      </c>
      <c r="B46" s="61" t="s">
        <v>84</v>
      </c>
      <c r="C46" s="38" t="s">
        <v>40</v>
      </c>
      <c r="D46" s="46" t="s">
        <v>29</v>
      </c>
      <c r="E46" s="23" t="s">
        <v>182</v>
      </c>
      <c r="F46" s="23">
        <v>610</v>
      </c>
      <c r="G46" s="80">
        <f>G47+G48</f>
        <v>83033.9</v>
      </c>
    </row>
    <row r="47" spans="1:7" ht="54" customHeight="1">
      <c r="A47" s="40" t="s">
        <v>402</v>
      </c>
      <c r="B47" s="61" t="s">
        <v>84</v>
      </c>
      <c r="C47" s="38" t="s">
        <v>40</v>
      </c>
      <c r="D47" s="46" t="s">
        <v>29</v>
      </c>
      <c r="E47" s="23" t="s">
        <v>182</v>
      </c>
      <c r="F47" s="66">
        <v>611</v>
      </c>
      <c r="G47" s="67">
        <v>77911.7</v>
      </c>
    </row>
    <row r="48" spans="1:7" ht="17.25" customHeight="1">
      <c r="A48" s="40" t="s">
        <v>6</v>
      </c>
      <c r="B48" s="61" t="s">
        <v>84</v>
      </c>
      <c r="C48" s="38" t="s">
        <v>40</v>
      </c>
      <c r="D48" s="46" t="s">
        <v>29</v>
      </c>
      <c r="E48" s="23" t="s">
        <v>182</v>
      </c>
      <c r="F48" s="66">
        <v>612</v>
      </c>
      <c r="G48" s="67">
        <v>5122.2</v>
      </c>
    </row>
    <row r="49" spans="1:7" ht="18" customHeight="1">
      <c r="A49" s="78" t="s">
        <v>115</v>
      </c>
      <c r="B49" s="61" t="s">
        <v>84</v>
      </c>
      <c r="C49" s="38" t="s">
        <v>40</v>
      </c>
      <c r="D49" s="46" t="s">
        <v>29</v>
      </c>
      <c r="E49" s="23" t="s">
        <v>183</v>
      </c>
      <c r="F49" s="66"/>
      <c r="G49" s="67">
        <f>G50</f>
        <v>532.3</v>
      </c>
    </row>
    <row r="50" spans="1:7" ht="17.25" customHeight="1">
      <c r="A50" s="40" t="s">
        <v>8</v>
      </c>
      <c r="B50" s="61" t="s">
        <v>84</v>
      </c>
      <c r="C50" s="38" t="s">
        <v>40</v>
      </c>
      <c r="D50" s="46" t="s">
        <v>29</v>
      </c>
      <c r="E50" s="23" t="s">
        <v>183</v>
      </c>
      <c r="F50" s="66">
        <v>610</v>
      </c>
      <c r="G50" s="67">
        <f>G51</f>
        <v>532.3</v>
      </c>
    </row>
    <row r="51" spans="1:7" ht="17.25" customHeight="1">
      <c r="A51" s="40" t="s">
        <v>6</v>
      </c>
      <c r="B51" s="61" t="s">
        <v>84</v>
      </c>
      <c r="C51" s="38" t="s">
        <v>40</v>
      </c>
      <c r="D51" s="46" t="s">
        <v>29</v>
      </c>
      <c r="E51" s="23" t="s">
        <v>183</v>
      </c>
      <c r="F51" s="66">
        <v>612</v>
      </c>
      <c r="G51" s="67">
        <v>532.3</v>
      </c>
    </row>
    <row r="52" spans="1:7" ht="15" customHeight="1">
      <c r="A52" s="37" t="s">
        <v>39</v>
      </c>
      <c r="B52" s="61" t="s">
        <v>84</v>
      </c>
      <c r="C52" s="38" t="s">
        <v>40</v>
      </c>
      <c r="D52" s="38" t="s">
        <v>34</v>
      </c>
      <c r="E52" s="23"/>
      <c r="F52" s="23"/>
      <c r="G52" s="81">
        <f>G53+G80</f>
        <v>546187.5999999999</v>
      </c>
    </row>
    <row r="53" spans="1:7" ht="39" customHeight="1">
      <c r="A53" s="77" t="s">
        <v>165</v>
      </c>
      <c r="B53" s="61" t="s">
        <v>84</v>
      </c>
      <c r="C53" s="38" t="s">
        <v>40</v>
      </c>
      <c r="D53" s="46" t="s">
        <v>34</v>
      </c>
      <c r="E53" s="23" t="s">
        <v>179</v>
      </c>
      <c r="F53" s="66"/>
      <c r="G53" s="82">
        <f>G54</f>
        <v>546052.0999999999</v>
      </c>
    </row>
    <row r="54" spans="1:7" ht="20.25" customHeight="1">
      <c r="A54" s="78" t="s">
        <v>169</v>
      </c>
      <c r="B54" s="61" t="s">
        <v>84</v>
      </c>
      <c r="C54" s="38" t="s">
        <v>40</v>
      </c>
      <c r="D54" s="46" t="s">
        <v>34</v>
      </c>
      <c r="E54" s="23" t="s">
        <v>184</v>
      </c>
      <c r="F54" s="66"/>
      <c r="G54" s="67">
        <f>G61+G67+G70+G74+G64+G58+G77+G55</f>
        <v>546052.0999999999</v>
      </c>
    </row>
    <row r="55" spans="1:7" ht="31.5" customHeight="1">
      <c r="A55" s="78" t="s">
        <v>501</v>
      </c>
      <c r="B55" s="61" t="s">
        <v>84</v>
      </c>
      <c r="C55" s="38" t="s">
        <v>40</v>
      </c>
      <c r="D55" s="46" t="s">
        <v>34</v>
      </c>
      <c r="E55" s="23" t="s">
        <v>500</v>
      </c>
      <c r="F55" s="66"/>
      <c r="G55" s="67">
        <f>G56</f>
        <v>283.5</v>
      </c>
    </row>
    <row r="56" spans="1:7" ht="20.25" customHeight="1">
      <c r="A56" s="40" t="s">
        <v>8</v>
      </c>
      <c r="B56" s="61" t="s">
        <v>84</v>
      </c>
      <c r="C56" s="38" t="s">
        <v>40</v>
      </c>
      <c r="D56" s="46" t="s">
        <v>34</v>
      </c>
      <c r="E56" s="23" t="s">
        <v>500</v>
      </c>
      <c r="F56" s="66">
        <v>610</v>
      </c>
      <c r="G56" s="67">
        <f>G57</f>
        <v>283.5</v>
      </c>
    </row>
    <row r="57" spans="1:7" ht="20.25" customHeight="1">
      <c r="A57" s="40" t="s">
        <v>6</v>
      </c>
      <c r="B57" s="61" t="s">
        <v>84</v>
      </c>
      <c r="C57" s="38" t="s">
        <v>40</v>
      </c>
      <c r="D57" s="46" t="s">
        <v>34</v>
      </c>
      <c r="E57" s="23" t="s">
        <v>500</v>
      </c>
      <c r="F57" s="66">
        <v>612</v>
      </c>
      <c r="G57" s="67">
        <v>283.5</v>
      </c>
    </row>
    <row r="58" spans="1:7" ht="27" customHeight="1">
      <c r="A58" s="78" t="s">
        <v>424</v>
      </c>
      <c r="B58" s="61" t="s">
        <v>84</v>
      </c>
      <c r="C58" s="38" t="s">
        <v>40</v>
      </c>
      <c r="D58" s="46" t="s">
        <v>34</v>
      </c>
      <c r="E58" s="23" t="s">
        <v>423</v>
      </c>
      <c r="F58" s="66"/>
      <c r="G58" s="67">
        <f>G59</f>
        <v>2930.7</v>
      </c>
    </row>
    <row r="59" spans="1:7" ht="20.25" customHeight="1">
      <c r="A59" s="40" t="s">
        <v>8</v>
      </c>
      <c r="B59" s="61" t="s">
        <v>84</v>
      </c>
      <c r="C59" s="38" t="s">
        <v>40</v>
      </c>
      <c r="D59" s="46" t="s">
        <v>34</v>
      </c>
      <c r="E59" s="23" t="s">
        <v>423</v>
      </c>
      <c r="F59" s="66">
        <v>610</v>
      </c>
      <c r="G59" s="67">
        <f>G60</f>
        <v>2930.7</v>
      </c>
    </row>
    <row r="60" spans="1:7" ht="20.25" customHeight="1">
      <c r="A60" s="40" t="s">
        <v>6</v>
      </c>
      <c r="B60" s="61" t="s">
        <v>84</v>
      </c>
      <c r="C60" s="38" t="s">
        <v>40</v>
      </c>
      <c r="D60" s="46" t="s">
        <v>34</v>
      </c>
      <c r="E60" s="23" t="s">
        <v>423</v>
      </c>
      <c r="F60" s="66">
        <v>612</v>
      </c>
      <c r="G60" s="67">
        <v>2930.7</v>
      </c>
    </row>
    <row r="61" spans="1:16" ht="89.25" customHeight="1">
      <c r="A61" s="43" t="s">
        <v>163</v>
      </c>
      <c r="B61" s="61" t="s">
        <v>84</v>
      </c>
      <c r="C61" s="38" t="s">
        <v>40</v>
      </c>
      <c r="D61" s="46" t="s">
        <v>34</v>
      </c>
      <c r="E61" s="83" t="s">
        <v>185</v>
      </c>
      <c r="F61" s="38"/>
      <c r="G61" s="84">
        <f>G62</f>
        <v>10.5</v>
      </c>
      <c r="P61" s="3"/>
    </row>
    <row r="62" spans="1:7" ht="17.25" customHeight="1">
      <c r="A62" s="40" t="s">
        <v>8</v>
      </c>
      <c r="B62" s="61" t="s">
        <v>84</v>
      </c>
      <c r="C62" s="38" t="s">
        <v>40</v>
      </c>
      <c r="D62" s="46" t="s">
        <v>34</v>
      </c>
      <c r="E62" s="83" t="s">
        <v>185</v>
      </c>
      <c r="F62" s="38" t="s">
        <v>10</v>
      </c>
      <c r="G62" s="84">
        <f>G63</f>
        <v>10.5</v>
      </c>
    </row>
    <row r="63" spans="1:16" ht="17.25" customHeight="1">
      <c r="A63" s="40" t="s">
        <v>6</v>
      </c>
      <c r="B63" s="61" t="s">
        <v>84</v>
      </c>
      <c r="C63" s="38" t="s">
        <v>40</v>
      </c>
      <c r="D63" s="46" t="s">
        <v>34</v>
      </c>
      <c r="E63" s="83" t="s">
        <v>185</v>
      </c>
      <c r="F63" s="38" t="s">
        <v>9</v>
      </c>
      <c r="G63" s="67">
        <v>10.5</v>
      </c>
      <c r="P63" s="10"/>
    </row>
    <row r="64" spans="1:16" ht="81.75" customHeight="1">
      <c r="A64" s="79" t="s">
        <v>342</v>
      </c>
      <c r="B64" s="61" t="s">
        <v>84</v>
      </c>
      <c r="C64" s="38" t="s">
        <v>40</v>
      </c>
      <c r="D64" s="46" t="s">
        <v>34</v>
      </c>
      <c r="E64" s="83" t="s">
        <v>343</v>
      </c>
      <c r="F64" s="38"/>
      <c r="G64" s="67">
        <f>G65</f>
        <v>28811.4</v>
      </c>
      <c r="P64" s="10"/>
    </row>
    <row r="65" spans="1:16" ht="17.25" customHeight="1">
      <c r="A65" s="40" t="s">
        <v>8</v>
      </c>
      <c r="B65" s="61" t="s">
        <v>84</v>
      </c>
      <c r="C65" s="38" t="s">
        <v>40</v>
      </c>
      <c r="D65" s="46" t="s">
        <v>34</v>
      </c>
      <c r="E65" s="83" t="s">
        <v>343</v>
      </c>
      <c r="F65" s="38" t="s">
        <v>10</v>
      </c>
      <c r="G65" s="67">
        <f>G66</f>
        <v>28811.4</v>
      </c>
      <c r="P65" s="10"/>
    </row>
    <row r="66" spans="1:16" ht="17.25" customHeight="1">
      <c r="A66" s="40" t="s">
        <v>6</v>
      </c>
      <c r="B66" s="61" t="s">
        <v>84</v>
      </c>
      <c r="C66" s="38" t="s">
        <v>40</v>
      </c>
      <c r="D66" s="46" t="s">
        <v>34</v>
      </c>
      <c r="E66" s="83" t="s">
        <v>343</v>
      </c>
      <c r="F66" s="38" t="s">
        <v>9</v>
      </c>
      <c r="G66" s="67">
        <v>28811.4</v>
      </c>
      <c r="P66" s="10"/>
    </row>
    <row r="67" spans="1:7" ht="15" customHeight="1">
      <c r="A67" s="40" t="s">
        <v>161</v>
      </c>
      <c r="B67" s="61" t="s">
        <v>84</v>
      </c>
      <c r="C67" s="38" t="s">
        <v>40</v>
      </c>
      <c r="D67" s="46" t="s">
        <v>34</v>
      </c>
      <c r="E67" s="23" t="s">
        <v>186</v>
      </c>
      <c r="F67" s="66"/>
      <c r="G67" s="67">
        <f>G68</f>
        <v>353661.3</v>
      </c>
    </row>
    <row r="68" spans="1:7" ht="15" customHeight="1">
      <c r="A68" s="40" t="s">
        <v>8</v>
      </c>
      <c r="B68" s="61" t="s">
        <v>84</v>
      </c>
      <c r="C68" s="38" t="s">
        <v>40</v>
      </c>
      <c r="D68" s="46" t="s">
        <v>34</v>
      </c>
      <c r="E68" s="23" t="s">
        <v>186</v>
      </c>
      <c r="F68" s="66">
        <v>610</v>
      </c>
      <c r="G68" s="67">
        <f>G69</f>
        <v>353661.3</v>
      </c>
    </row>
    <row r="69" spans="1:7" ht="48.75" customHeight="1">
      <c r="A69" s="40" t="s">
        <v>7</v>
      </c>
      <c r="B69" s="61" t="s">
        <v>84</v>
      </c>
      <c r="C69" s="38" t="s">
        <v>40</v>
      </c>
      <c r="D69" s="46" t="s">
        <v>34</v>
      </c>
      <c r="E69" s="23" t="s">
        <v>186</v>
      </c>
      <c r="F69" s="66">
        <v>611</v>
      </c>
      <c r="G69" s="67">
        <v>353661.3</v>
      </c>
    </row>
    <row r="70" spans="1:7" ht="24" customHeight="1">
      <c r="A70" s="44" t="s">
        <v>113</v>
      </c>
      <c r="B70" s="74" t="s">
        <v>84</v>
      </c>
      <c r="C70" s="38" t="s">
        <v>40</v>
      </c>
      <c r="D70" s="38" t="s">
        <v>34</v>
      </c>
      <c r="E70" s="38" t="s">
        <v>187</v>
      </c>
      <c r="F70" s="23"/>
      <c r="G70" s="80">
        <f>G71</f>
        <v>155653.9</v>
      </c>
    </row>
    <row r="71" spans="1:7" ht="15" customHeight="1">
      <c r="A71" s="40" t="s">
        <v>8</v>
      </c>
      <c r="B71" s="61" t="s">
        <v>84</v>
      </c>
      <c r="C71" s="38" t="s">
        <v>40</v>
      </c>
      <c r="D71" s="46" t="s">
        <v>34</v>
      </c>
      <c r="E71" s="38" t="s">
        <v>187</v>
      </c>
      <c r="F71" s="23">
        <v>610</v>
      </c>
      <c r="G71" s="80">
        <f>G72+G73</f>
        <v>155653.9</v>
      </c>
    </row>
    <row r="72" spans="1:7" ht="51.75" customHeight="1">
      <c r="A72" s="40" t="s">
        <v>402</v>
      </c>
      <c r="B72" s="61" t="s">
        <v>84</v>
      </c>
      <c r="C72" s="38" t="s">
        <v>40</v>
      </c>
      <c r="D72" s="46" t="s">
        <v>34</v>
      </c>
      <c r="E72" s="38" t="s">
        <v>187</v>
      </c>
      <c r="F72" s="66">
        <v>611</v>
      </c>
      <c r="G72" s="67">
        <v>155268.3</v>
      </c>
    </row>
    <row r="73" spans="1:7" ht="15" customHeight="1">
      <c r="A73" s="40" t="s">
        <v>6</v>
      </c>
      <c r="B73" s="61" t="s">
        <v>84</v>
      </c>
      <c r="C73" s="38" t="s">
        <v>40</v>
      </c>
      <c r="D73" s="46" t="s">
        <v>34</v>
      </c>
      <c r="E73" s="38" t="s">
        <v>187</v>
      </c>
      <c r="F73" s="66">
        <v>612</v>
      </c>
      <c r="G73" s="67">
        <v>385.6</v>
      </c>
    </row>
    <row r="74" spans="1:7" ht="18.75" customHeight="1">
      <c r="A74" s="78" t="s">
        <v>115</v>
      </c>
      <c r="B74" s="61" t="s">
        <v>84</v>
      </c>
      <c r="C74" s="38" t="s">
        <v>40</v>
      </c>
      <c r="D74" s="46" t="s">
        <v>34</v>
      </c>
      <c r="E74" s="23" t="s">
        <v>188</v>
      </c>
      <c r="F74" s="66"/>
      <c r="G74" s="67">
        <f>G75</f>
        <v>2874.2</v>
      </c>
    </row>
    <row r="75" spans="1:7" ht="19.5" customHeight="1">
      <c r="A75" s="40" t="s">
        <v>8</v>
      </c>
      <c r="B75" s="61" t="s">
        <v>84</v>
      </c>
      <c r="C75" s="38" t="s">
        <v>40</v>
      </c>
      <c r="D75" s="46" t="s">
        <v>34</v>
      </c>
      <c r="E75" s="23" t="s">
        <v>188</v>
      </c>
      <c r="F75" s="66">
        <v>610</v>
      </c>
      <c r="G75" s="67">
        <f>G76</f>
        <v>2874.2</v>
      </c>
    </row>
    <row r="76" spans="1:7" ht="18" customHeight="1">
      <c r="A76" s="40" t="s">
        <v>6</v>
      </c>
      <c r="B76" s="61" t="s">
        <v>84</v>
      </c>
      <c r="C76" s="38" t="s">
        <v>40</v>
      </c>
      <c r="D76" s="46" t="s">
        <v>34</v>
      </c>
      <c r="E76" s="23" t="s">
        <v>188</v>
      </c>
      <c r="F76" s="66">
        <v>612</v>
      </c>
      <c r="G76" s="67">
        <v>2874.2</v>
      </c>
    </row>
    <row r="77" spans="1:7" ht="40.5" customHeight="1">
      <c r="A77" s="40" t="s">
        <v>463</v>
      </c>
      <c r="B77" s="61" t="s">
        <v>84</v>
      </c>
      <c r="C77" s="38" t="s">
        <v>40</v>
      </c>
      <c r="D77" s="46" t="s">
        <v>34</v>
      </c>
      <c r="E77" s="23" t="s">
        <v>462</v>
      </c>
      <c r="F77" s="66"/>
      <c r="G77" s="67">
        <f>G78</f>
        <v>1826.6</v>
      </c>
    </row>
    <row r="78" spans="1:7" ht="18" customHeight="1">
      <c r="A78" s="40" t="s">
        <v>8</v>
      </c>
      <c r="B78" s="61" t="s">
        <v>84</v>
      </c>
      <c r="C78" s="38" t="s">
        <v>40</v>
      </c>
      <c r="D78" s="46" t="s">
        <v>34</v>
      </c>
      <c r="E78" s="23" t="s">
        <v>462</v>
      </c>
      <c r="F78" s="66">
        <v>610</v>
      </c>
      <c r="G78" s="67">
        <f>G79</f>
        <v>1826.6</v>
      </c>
    </row>
    <row r="79" spans="1:7" ht="18" customHeight="1">
      <c r="A79" s="40" t="s">
        <v>6</v>
      </c>
      <c r="B79" s="61" t="s">
        <v>84</v>
      </c>
      <c r="C79" s="38" t="s">
        <v>40</v>
      </c>
      <c r="D79" s="46" t="s">
        <v>34</v>
      </c>
      <c r="E79" s="23" t="s">
        <v>462</v>
      </c>
      <c r="F79" s="66">
        <v>612</v>
      </c>
      <c r="G79" s="67">
        <v>1826.6</v>
      </c>
    </row>
    <row r="80" spans="1:7" ht="18" customHeight="1">
      <c r="A80" s="40" t="s">
        <v>484</v>
      </c>
      <c r="B80" s="61" t="s">
        <v>84</v>
      </c>
      <c r="C80" s="38" t="s">
        <v>40</v>
      </c>
      <c r="D80" s="46" t="s">
        <v>34</v>
      </c>
      <c r="E80" s="23" t="s">
        <v>211</v>
      </c>
      <c r="F80" s="66"/>
      <c r="G80" s="67">
        <f>G81</f>
        <v>135.5</v>
      </c>
    </row>
    <row r="81" spans="1:7" ht="18" customHeight="1">
      <c r="A81" s="40" t="s">
        <v>485</v>
      </c>
      <c r="B81" s="61" t="s">
        <v>84</v>
      </c>
      <c r="C81" s="38" t="s">
        <v>40</v>
      </c>
      <c r="D81" s="46" t="s">
        <v>34</v>
      </c>
      <c r="E81" s="23" t="s">
        <v>483</v>
      </c>
      <c r="F81" s="66"/>
      <c r="G81" s="67">
        <f>G82</f>
        <v>135.5</v>
      </c>
    </row>
    <row r="82" spans="1:7" ht="18" customHeight="1">
      <c r="A82" s="40" t="s">
        <v>8</v>
      </c>
      <c r="B82" s="61" t="s">
        <v>84</v>
      </c>
      <c r="C82" s="38" t="s">
        <v>40</v>
      </c>
      <c r="D82" s="46" t="s">
        <v>34</v>
      </c>
      <c r="E82" s="23" t="s">
        <v>483</v>
      </c>
      <c r="F82" s="66">
        <v>610</v>
      </c>
      <c r="G82" s="67">
        <f>G83</f>
        <v>135.5</v>
      </c>
    </row>
    <row r="83" spans="1:7" ht="18" customHeight="1">
      <c r="A83" s="40" t="s">
        <v>6</v>
      </c>
      <c r="B83" s="61" t="s">
        <v>84</v>
      </c>
      <c r="C83" s="38" t="s">
        <v>40</v>
      </c>
      <c r="D83" s="46" t="s">
        <v>34</v>
      </c>
      <c r="E83" s="23" t="s">
        <v>483</v>
      </c>
      <c r="F83" s="66">
        <v>612</v>
      </c>
      <c r="G83" s="67">
        <v>135.5</v>
      </c>
    </row>
    <row r="84" spans="1:7" ht="18" customHeight="1">
      <c r="A84" s="37" t="s">
        <v>494</v>
      </c>
      <c r="B84" s="61" t="s">
        <v>84</v>
      </c>
      <c r="C84" s="38" t="s">
        <v>40</v>
      </c>
      <c r="D84" s="46" t="s">
        <v>36</v>
      </c>
      <c r="E84" s="23"/>
      <c r="F84" s="66"/>
      <c r="G84" s="67">
        <f>G85</f>
        <v>81488.09999999999</v>
      </c>
    </row>
    <row r="85" spans="1:7" ht="23.25" customHeight="1">
      <c r="A85" s="78" t="s">
        <v>170</v>
      </c>
      <c r="B85" s="61" t="s">
        <v>84</v>
      </c>
      <c r="C85" s="38" t="s">
        <v>40</v>
      </c>
      <c r="D85" s="46" t="s">
        <v>36</v>
      </c>
      <c r="E85" s="23" t="s">
        <v>189</v>
      </c>
      <c r="F85" s="23"/>
      <c r="G85" s="80">
        <f>G92+G98+G89+G111+G86+G95+G101</f>
        <v>81488.09999999999</v>
      </c>
    </row>
    <row r="86" spans="1:7" ht="30" customHeight="1">
      <c r="A86" s="78" t="s">
        <v>424</v>
      </c>
      <c r="B86" s="61" t="s">
        <v>84</v>
      </c>
      <c r="C86" s="38" t="s">
        <v>40</v>
      </c>
      <c r="D86" s="46" t="s">
        <v>36</v>
      </c>
      <c r="E86" s="23" t="s">
        <v>480</v>
      </c>
      <c r="F86" s="66"/>
      <c r="G86" s="86">
        <f>G87</f>
        <v>489.4</v>
      </c>
    </row>
    <row r="87" spans="1:7" ht="23.25" customHeight="1">
      <c r="A87" s="40" t="s">
        <v>8</v>
      </c>
      <c r="B87" s="61" t="s">
        <v>84</v>
      </c>
      <c r="C87" s="38" t="s">
        <v>40</v>
      </c>
      <c r="D87" s="46" t="s">
        <v>36</v>
      </c>
      <c r="E87" s="23" t="s">
        <v>480</v>
      </c>
      <c r="F87" s="66">
        <v>610</v>
      </c>
      <c r="G87" s="86">
        <f>G88</f>
        <v>489.4</v>
      </c>
    </row>
    <row r="88" spans="1:7" ht="23.25" customHeight="1">
      <c r="A88" s="40" t="s">
        <v>6</v>
      </c>
      <c r="B88" s="61" t="s">
        <v>84</v>
      </c>
      <c r="C88" s="38" t="s">
        <v>40</v>
      </c>
      <c r="D88" s="46" t="s">
        <v>36</v>
      </c>
      <c r="E88" s="23" t="s">
        <v>480</v>
      </c>
      <c r="F88" s="66">
        <v>612</v>
      </c>
      <c r="G88" s="86">
        <v>489.4</v>
      </c>
    </row>
    <row r="89" spans="1:7" ht="84" customHeight="1">
      <c r="A89" s="79" t="s">
        <v>342</v>
      </c>
      <c r="B89" s="61" t="s">
        <v>84</v>
      </c>
      <c r="C89" s="38" t="s">
        <v>40</v>
      </c>
      <c r="D89" s="46" t="s">
        <v>36</v>
      </c>
      <c r="E89" s="23" t="s">
        <v>344</v>
      </c>
      <c r="F89" s="23"/>
      <c r="G89" s="86">
        <f>G90</f>
        <v>3600</v>
      </c>
    </row>
    <row r="90" spans="1:7" ht="23.25" customHeight="1">
      <c r="A90" s="40" t="s">
        <v>8</v>
      </c>
      <c r="B90" s="61" t="s">
        <v>84</v>
      </c>
      <c r="C90" s="38" t="s">
        <v>40</v>
      </c>
      <c r="D90" s="46" t="s">
        <v>36</v>
      </c>
      <c r="E90" s="23" t="s">
        <v>344</v>
      </c>
      <c r="F90" s="23">
        <v>610</v>
      </c>
      <c r="G90" s="86">
        <f>G91</f>
        <v>3600</v>
      </c>
    </row>
    <row r="91" spans="1:7" ht="23.25" customHeight="1">
      <c r="A91" s="40" t="s">
        <v>6</v>
      </c>
      <c r="B91" s="61" t="s">
        <v>84</v>
      </c>
      <c r="C91" s="38" t="s">
        <v>40</v>
      </c>
      <c r="D91" s="46" t="s">
        <v>36</v>
      </c>
      <c r="E91" s="23" t="s">
        <v>344</v>
      </c>
      <c r="F91" s="23">
        <v>612</v>
      </c>
      <c r="G91" s="86">
        <v>3600</v>
      </c>
    </row>
    <row r="92" spans="1:7" ht="17.25" customHeight="1">
      <c r="A92" s="40" t="s">
        <v>161</v>
      </c>
      <c r="B92" s="61" t="s">
        <v>84</v>
      </c>
      <c r="C92" s="38" t="s">
        <v>40</v>
      </c>
      <c r="D92" s="46" t="s">
        <v>36</v>
      </c>
      <c r="E92" s="23" t="s">
        <v>190</v>
      </c>
      <c r="F92" s="66"/>
      <c r="G92" s="86">
        <f>G93</f>
        <v>53750.6</v>
      </c>
    </row>
    <row r="93" spans="1:7" ht="17.25" customHeight="1">
      <c r="A93" s="40" t="s">
        <v>8</v>
      </c>
      <c r="B93" s="61" t="s">
        <v>84</v>
      </c>
      <c r="C93" s="38" t="s">
        <v>40</v>
      </c>
      <c r="D93" s="46" t="s">
        <v>36</v>
      </c>
      <c r="E93" s="23" t="s">
        <v>190</v>
      </c>
      <c r="F93" s="66">
        <v>610</v>
      </c>
      <c r="G93" s="86">
        <f>G94</f>
        <v>53750.6</v>
      </c>
    </row>
    <row r="94" spans="1:7" ht="49.5" customHeight="1">
      <c r="A94" s="40" t="s">
        <v>7</v>
      </c>
      <c r="B94" s="61" t="s">
        <v>84</v>
      </c>
      <c r="C94" s="38" t="s">
        <v>40</v>
      </c>
      <c r="D94" s="46" t="s">
        <v>36</v>
      </c>
      <c r="E94" s="23" t="s">
        <v>190</v>
      </c>
      <c r="F94" s="66">
        <v>611</v>
      </c>
      <c r="G94" s="86">
        <v>53750.6</v>
      </c>
    </row>
    <row r="95" spans="1:7" ht="48.75" customHeight="1">
      <c r="A95" s="40" t="s">
        <v>538</v>
      </c>
      <c r="B95" s="61" t="s">
        <v>84</v>
      </c>
      <c r="C95" s="38" t="s">
        <v>40</v>
      </c>
      <c r="D95" s="46" t="s">
        <v>36</v>
      </c>
      <c r="E95" s="23" t="s">
        <v>517</v>
      </c>
      <c r="F95" s="66"/>
      <c r="G95" s="86">
        <f>G96</f>
        <v>7874.2</v>
      </c>
    </row>
    <row r="96" spans="1:7" ht="18.75" customHeight="1">
      <c r="A96" s="40" t="s">
        <v>8</v>
      </c>
      <c r="B96" s="61" t="s">
        <v>84</v>
      </c>
      <c r="C96" s="38" t="s">
        <v>40</v>
      </c>
      <c r="D96" s="46" t="s">
        <v>36</v>
      </c>
      <c r="E96" s="23" t="s">
        <v>517</v>
      </c>
      <c r="F96" s="66">
        <v>610</v>
      </c>
      <c r="G96" s="86">
        <f>G97</f>
        <v>7874.2</v>
      </c>
    </row>
    <row r="97" spans="1:7" ht="56.25" customHeight="1">
      <c r="A97" s="40" t="s">
        <v>7</v>
      </c>
      <c r="B97" s="61" t="s">
        <v>84</v>
      </c>
      <c r="C97" s="38" t="s">
        <v>40</v>
      </c>
      <c r="D97" s="46" t="s">
        <v>36</v>
      </c>
      <c r="E97" s="23" t="s">
        <v>517</v>
      </c>
      <c r="F97" s="66">
        <v>611</v>
      </c>
      <c r="G97" s="86">
        <v>7874.2</v>
      </c>
    </row>
    <row r="98" spans="1:7" ht="26.25" customHeight="1">
      <c r="A98" s="44" t="s">
        <v>113</v>
      </c>
      <c r="B98" s="61" t="s">
        <v>84</v>
      </c>
      <c r="C98" s="38" t="s">
        <v>40</v>
      </c>
      <c r="D98" s="46" t="s">
        <v>36</v>
      </c>
      <c r="E98" s="23" t="s">
        <v>191</v>
      </c>
      <c r="F98" s="23"/>
      <c r="G98" s="86">
        <f>G99</f>
        <v>13491.3</v>
      </c>
    </row>
    <row r="99" spans="1:7" ht="17.25" customHeight="1">
      <c r="A99" s="40" t="s">
        <v>8</v>
      </c>
      <c r="B99" s="61" t="s">
        <v>84</v>
      </c>
      <c r="C99" s="38" t="s">
        <v>40</v>
      </c>
      <c r="D99" s="46" t="s">
        <v>36</v>
      </c>
      <c r="E99" s="23" t="s">
        <v>191</v>
      </c>
      <c r="F99" s="23">
        <v>610</v>
      </c>
      <c r="G99" s="80">
        <f>G100</f>
        <v>13491.3</v>
      </c>
    </row>
    <row r="100" spans="1:7" ht="48.75" customHeight="1">
      <c r="A100" s="40" t="s">
        <v>402</v>
      </c>
      <c r="B100" s="61" t="s">
        <v>84</v>
      </c>
      <c r="C100" s="38" t="s">
        <v>40</v>
      </c>
      <c r="D100" s="46" t="s">
        <v>36</v>
      </c>
      <c r="E100" s="23" t="s">
        <v>191</v>
      </c>
      <c r="F100" s="66">
        <v>611</v>
      </c>
      <c r="G100" s="67">
        <v>13491.3</v>
      </c>
    </row>
    <row r="101" spans="1:7" ht="44.25" customHeight="1">
      <c r="A101" s="44" t="s">
        <v>538</v>
      </c>
      <c r="B101" s="61" t="s">
        <v>84</v>
      </c>
      <c r="C101" s="38" t="s">
        <v>40</v>
      </c>
      <c r="D101" s="46" t="s">
        <v>36</v>
      </c>
      <c r="E101" s="23" t="s">
        <v>518</v>
      </c>
      <c r="F101" s="66"/>
      <c r="G101" s="69">
        <f>G102+G105+G107+G109</f>
        <v>2226.6</v>
      </c>
    </row>
    <row r="102" spans="1:7" ht="18" customHeight="1">
      <c r="A102" s="40" t="s">
        <v>8</v>
      </c>
      <c r="B102" s="61" t="s">
        <v>84</v>
      </c>
      <c r="C102" s="38" t="s">
        <v>40</v>
      </c>
      <c r="D102" s="46" t="s">
        <v>36</v>
      </c>
      <c r="E102" s="23" t="s">
        <v>518</v>
      </c>
      <c r="F102" s="66">
        <v>610</v>
      </c>
      <c r="G102" s="69">
        <f>G103+G104</f>
        <v>2036.4</v>
      </c>
    </row>
    <row r="103" spans="1:7" ht="54.75" customHeight="1">
      <c r="A103" s="40" t="s">
        <v>402</v>
      </c>
      <c r="B103" s="61" t="s">
        <v>84</v>
      </c>
      <c r="C103" s="38" t="s">
        <v>40</v>
      </c>
      <c r="D103" s="46" t="s">
        <v>36</v>
      </c>
      <c r="E103" s="23" t="s">
        <v>518</v>
      </c>
      <c r="F103" s="66">
        <v>611</v>
      </c>
      <c r="G103" s="69">
        <v>1976.4</v>
      </c>
    </row>
    <row r="104" spans="1:7" ht="23.25" customHeight="1">
      <c r="A104" s="170" t="s">
        <v>519</v>
      </c>
      <c r="B104" s="61" t="s">
        <v>84</v>
      </c>
      <c r="C104" s="38" t="s">
        <v>40</v>
      </c>
      <c r="D104" s="46" t="s">
        <v>36</v>
      </c>
      <c r="E104" s="23" t="s">
        <v>518</v>
      </c>
      <c r="F104" s="66">
        <v>613</v>
      </c>
      <c r="G104" s="171">
        <v>60</v>
      </c>
    </row>
    <row r="105" spans="1:7" ht="23.25" customHeight="1">
      <c r="A105" s="170" t="s">
        <v>520</v>
      </c>
      <c r="B105" s="61" t="s">
        <v>84</v>
      </c>
      <c r="C105" s="38" t="s">
        <v>40</v>
      </c>
      <c r="D105" s="46" t="s">
        <v>36</v>
      </c>
      <c r="E105" s="23" t="s">
        <v>518</v>
      </c>
      <c r="F105" s="66">
        <v>620</v>
      </c>
      <c r="G105" s="171">
        <f>G106</f>
        <v>60</v>
      </c>
    </row>
    <row r="106" spans="1:7" ht="20.25" customHeight="1">
      <c r="A106" s="170" t="s">
        <v>521</v>
      </c>
      <c r="B106" s="61" t="s">
        <v>84</v>
      </c>
      <c r="C106" s="38" t="s">
        <v>40</v>
      </c>
      <c r="D106" s="46" t="s">
        <v>36</v>
      </c>
      <c r="E106" s="23" t="s">
        <v>518</v>
      </c>
      <c r="F106" s="66">
        <v>623</v>
      </c>
      <c r="G106" s="171">
        <v>60</v>
      </c>
    </row>
    <row r="107" spans="1:7" ht="39" customHeight="1">
      <c r="A107" s="170" t="s">
        <v>522</v>
      </c>
      <c r="B107" s="61" t="s">
        <v>84</v>
      </c>
      <c r="C107" s="38" t="s">
        <v>40</v>
      </c>
      <c r="D107" s="46" t="s">
        <v>36</v>
      </c>
      <c r="E107" s="23" t="s">
        <v>518</v>
      </c>
      <c r="F107" s="66">
        <v>630</v>
      </c>
      <c r="G107" s="171">
        <f>G108</f>
        <v>60</v>
      </c>
    </row>
    <row r="108" spans="1:7" ht="37.5" customHeight="1">
      <c r="A108" s="170" t="s">
        <v>523</v>
      </c>
      <c r="B108" s="61" t="s">
        <v>84</v>
      </c>
      <c r="C108" s="38" t="s">
        <v>40</v>
      </c>
      <c r="D108" s="46" t="s">
        <v>36</v>
      </c>
      <c r="E108" s="23" t="s">
        <v>518</v>
      </c>
      <c r="F108" s="66">
        <v>633</v>
      </c>
      <c r="G108" s="171">
        <v>60</v>
      </c>
    </row>
    <row r="109" spans="1:7" ht="45.75" customHeight="1">
      <c r="A109" s="170" t="s">
        <v>524</v>
      </c>
      <c r="B109" s="61" t="s">
        <v>84</v>
      </c>
      <c r="C109" s="38" t="s">
        <v>40</v>
      </c>
      <c r="D109" s="46" t="s">
        <v>36</v>
      </c>
      <c r="E109" s="23" t="s">
        <v>518</v>
      </c>
      <c r="F109" s="66">
        <v>810</v>
      </c>
      <c r="G109" s="171">
        <f>G110</f>
        <v>70.2</v>
      </c>
    </row>
    <row r="110" spans="1:7" ht="59.25" customHeight="1">
      <c r="A110" s="170" t="s">
        <v>525</v>
      </c>
      <c r="B110" s="61" t="s">
        <v>84</v>
      </c>
      <c r="C110" s="38" t="s">
        <v>40</v>
      </c>
      <c r="D110" s="46" t="s">
        <v>36</v>
      </c>
      <c r="E110" s="23" t="s">
        <v>518</v>
      </c>
      <c r="F110" s="66">
        <v>813</v>
      </c>
      <c r="G110" s="171">
        <v>70.2</v>
      </c>
    </row>
    <row r="111" spans="1:7" ht="19.5" customHeight="1">
      <c r="A111" s="78" t="s">
        <v>115</v>
      </c>
      <c r="B111" s="61" t="s">
        <v>84</v>
      </c>
      <c r="C111" s="38" t="s">
        <v>40</v>
      </c>
      <c r="D111" s="46" t="s">
        <v>36</v>
      </c>
      <c r="E111" s="23" t="s">
        <v>422</v>
      </c>
      <c r="F111" s="66"/>
      <c r="G111" s="69">
        <f>G112</f>
        <v>56</v>
      </c>
    </row>
    <row r="112" spans="1:7" ht="18" customHeight="1">
      <c r="A112" s="40" t="s">
        <v>8</v>
      </c>
      <c r="B112" s="61" t="s">
        <v>84</v>
      </c>
      <c r="C112" s="38" t="s">
        <v>40</v>
      </c>
      <c r="D112" s="46" t="s">
        <v>36</v>
      </c>
      <c r="E112" s="23" t="s">
        <v>422</v>
      </c>
      <c r="F112" s="66">
        <v>610</v>
      </c>
      <c r="G112" s="69">
        <f>G113</f>
        <v>56</v>
      </c>
    </row>
    <row r="113" spans="1:7" ht="18" customHeight="1">
      <c r="A113" s="40" t="s">
        <v>6</v>
      </c>
      <c r="B113" s="61" t="s">
        <v>84</v>
      </c>
      <c r="C113" s="38" t="s">
        <v>40</v>
      </c>
      <c r="D113" s="46" t="s">
        <v>36</v>
      </c>
      <c r="E113" s="23" t="s">
        <v>422</v>
      </c>
      <c r="F113" s="66">
        <v>612</v>
      </c>
      <c r="G113" s="69">
        <v>56</v>
      </c>
    </row>
    <row r="114" spans="1:7" ht="16.5" customHeight="1">
      <c r="A114" s="87" t="s">
        <v>493</v>
      </c>
      <c r="B114" s="61" t="s">
        <v>84</v>
      </c>
      <c r="C114" s="38" t="s">
        <v>40</v>
      </c>
      <c r="D114" s="46" t="s">
        <v>40</v>
      </c>
      <c r="E114" s="23"/>
      <c r="F114" s="23"/>
      <c r="G114" s="86">
        <f>G115</f>
        <v>3729.8</v>
      </c>
    </row>
    <row r="115" spans="1:7" ht="36" customHeight="1">
      <c r="A115" s="77" t="s">
        <v>165</v>
      </c>
      <c r="B115" s="61" t="s">
        <v>84</v>
      </c>
      <c r="C115" s="38" t="s">
        <v>40</v>
      </c>
      <c r="D115" s="46" t="s">
        <v>40</v>
      </c>
      <c r="E115" s="23" t="s">
        <v>179</v>
      </c>
      <c r="F115" s="23"/>
      <c r="G115" s="86">
        <f>G116</f>
        <v>3729.8</v>
      </c>
    </row>
    <row r="116" spans="1:7" ht="25.5" customHeight="1">
      <c r="A116" s="78" t="s">
        <v>171</v>
      </c>
      <c r="B116" s="61" t="s">
        <v>84</v>
      </c>
      <c r="C116" s="38" t="s">
        <v>40</v>
      </c>
      <c r="D116" s="46" t="s">
        <v>40</v>
      </c>
      <c r="E116" s="23" t="s">
        <v>193</v>
      </c>
      <c r="F116" s="23"/>
      <c r="G116" s="86">
        <f>G117+G120</f>
        <v>3729.8</v>
      </c>
    </row>
    <row r="117" spans="1:7" ht="51.75" customHeight="1">
      <c r="A117" s="88" t="s">
        <v>351</v>
      </c>
      <c r="B117" s="61" t="s">
        <v>84</v>
      </c>
      <c r="C117" s="38" t="s">
        <v>40</v>
      </c>
      <c r="D117" s="46" t="s">
        <v>40</v>
      </c>
      <c r="E117" s="23" t="s">
        <v>194</v>
      </c>
      <c r="F117" s="23"/>
      <c r="G117" s="86">
        <f>G118</f>
        <v>3089.8</v>
      </c>
    </row>
    <row r="118" spans="1:7" ht="15" customHeight="1">
      <c r="A118" s="89" t="s">
        <v>8</v>
      </c>
      <c r="B118" s="61" t="s">
        <v>84</v>
      </c>
      <c r="C118" s="38" t="s">
        <v>40</v>
      </c>
      <c r="D118" s="46" t="s">
        <v>40</v>
      </c>
      <c r="E118" s="23" t="s">
        <v>194</v>
      </c>
      <c r="F118" s="23">
        <v>610</v>
      </c>
      <c r="G118" s="86">
        <f>G119</f>
        <v>3089.8</v>
      </c>
    </row>
    <row r="119" spans="1:7" ht="15" customHeight="1">
      <c r="A119" s="40" t="s">
        <v>19</v>
      </c>
      <c r="B119" s="61" t="s">
        <v>84</v>
      </c>
      <c r="C119" s="38" t="s">
        <v>40</v>
      </c>
      <c r="D119" s="46" t="s">
        <v>40</v>
      </c>
      <c r="E119" s="23" t="s">
        <v>194</v>
      </c>
      <c r="F119" s="66">
        <v>612</v>
      </c>
      <c r="G119" s="90">
        <v>3089.8</v>
      </c>
    </row>
    <row r="120" spans="1:7" ht="27.75" customHeight="1">
      <c r="A120" s="42" t="s">
        <v>283</v>
      </c>
      <c r="B120" s="61" t="s">
        <v>84</v>
      </c>
      <c r="C120" s="38" t="s">
        <v>40</v>
      </c>
      <c r="D120" s="46" t="s">
        <v>40</v>
      </c>
      <c r="E120" s="23" t="s">
        <v>355</v>
      </c>
      <c r="F120" s="23"/>
      <c r="G120" s="90">
        <f>G121</f>
        <v>640</v>
      </c>
    </row>
    <row r="121" spans="1:7" ht="18.75" customHeight="1">
      <c r="A121" s="89" t="s">
        <v>8</v>
      </c>
      <c r="B121" s="61" t="s">
        <v>84</v>
      </c>
      <c r="C121" s="38" t="s">
        <v>40</v>
      </c>
      <c r="D121" s="46" t="s">
        <v>40</v>
      </c>
      <c r="E121" s="23" t="s">
        <v>355</v>
      </c>
      <c r="F121" s="23">
        <v>610</v>
      </c>
      <c r="G121" s="90">
        <f>G122+G123</f>
        <v>640</v>
      </c>
    </row>
    <row r="122" spans="1:7" ht="53.25" customHeight="1">
      <c r="A122" s="40" t="s">
        <v>7</v>
      </c>
      <c r="B122" s="61" t="s">
        <v>84</v>
      </c>
      <c r="C122" s="38" t="s">
        <v>40</v>
      </c>
      <c r="D122" s="46" t="s">
        <v>40</v>
      </c>
      <c r="E122" s="23" t="s">
        <v>355</v>
      </c>
      <c r="F122" s="23">
        <v>611</v>
      </c>
      <c r="G122" s="90">
        <v>480</v>
      </c>
    </row>
    <row r="123" spans="1:7" ht="15.75" customHeight="1">
      <c r="A123" s="40" t="s">
        <v>6</v>
      </c>
      <c r="B123" s="61" t="s">
        <v>84</v>
      </c>
      <c r="C123" s="38" t="s">
        <v>40</v>
      </c>
      <c r="D123" s="46" t="s">
        <v>40</v>
      </c>
      <c r="E123" s="23" t="s">
        <v>355</v>
      </c>
      <c r="F123" s="23">
        <v>612</v>
      </c>
      <c r="G123" s="90">
        <v>160</v>
      </c>
    </row>
    <row r="124" spans="1:16" ht="15" customHeight="1">
      <c r="A124" s="37" t="s">
        <v>48</v>
      </c>
      <c r="B124" s="61" t="s">
        <v>84</v>
      </c>
      <c r="C124" s="38" t="s">
        <v>40</v>
      </c>
      <c r="D124" s="46" t="s">
        <v>32</v>
      </c>
      <c r="E124" s="23"/>
      <c r="F124" s="23"/>
      <c r="G124" s="50">
        <f>G125</f>
        <v>8982.000000000002</v>
      </c>
      <c r="P124" s="15"/>
    </row>
    <row r="125" spans="1:7" ht="39" customHeight="1">
      <c r="A125" s="77" t="s">
        <v>165</v>
      </c>
      <c r="B125" s="61" t="s">
        <v>84</v>
      </c>
      <c r="C125" s="38" t="s">
        <v>40</v>
      </c>
      <c r="D125" s="38" t="s">
        <v>32</v>
      </c>
      <c r="E125" s="23" t="s">
        <v>179</v>
      </c>
      <c r="F125" s="23"/>
      <c r="G125" s="84">
        <f>G126</f>
        <v>8982.000000000002</v>
      </c>
    </row>
    <row r="126" spans="1:8" ht="24" customHeight="1">
      <c r="A126" s="44" t="s">
        <v>172</v>
      </c>
      <c r="B126" s="61" t="s">
        <v>84</v>
      </c>
      <c r="C126" s="38" t="s">
        <v>40</v>
      </c>
      <c r="D126" s="38" t="s">
        <v>32</v>
      </c>
      <c r="E126" s="38" t="s">
        <v>197</v>
      </c>
      <c r="F126" s="38"/>
      <c r="G126" s="80">
        <f>G127+G135</f>
        <v>8982.000000000002</v>
      </c>
      <c r="H126" s="3"/>
    </row>
    <row r="127" spans="1:7" ht="27" customHeight="1">
      <c r="A127" s="91" t="s">
        <v>117</v>
      </c>
      <c r="B127" s="61" t="s">
        <v>84</v>
      </c>
      <c r="C127" s="38" t="s">
        <v>40</v>
      </c>
      <c r="D127" s="38" t="s">
        <v>32</v>
      </c>
      <c r="E127" s="38" t="s">
        <v>198</v>
      </c>
      <c r="F127" s="74"/>
      <c r="G127" s="80">
        <f>G128+G132+G134</f>
        <v>8756.300000000001</v>
      </c>
    </row>
    <row r="128" spans="1:7" ht="26.25" customHeight="1">
      <c r="A128" s="70" t="s">
        <v>112</v>
      </c>
      <c r="B128" s="61" t="s">
        <v>84</v>
      </c>
      <c r="C128" s="38" t="s">
        <v>40</v>
      </c>
      <c r="D128" s="38" t="s">
        <v>32</v>
      </c>
      <c r="E128" s="38" t="s">
        <v>198</v>
      </c>
      <c r="F128" s="61">
        <v>120</v>
      </c>
      <c r="G128" s="67">
        <f>G129+G130+G131</f>
        <v>8316.1</v>
      </c>
    </row>
    <row r="129" spans="1:7" ht="27" customHeight="1">
      <c r="A129" s="70" t="s">
        <v>208</v>
      </c>
      <c r="B129" s="61" t="s">
        <v>84</v>
      </c>
      <c r="C129" s="38" t="s">
        <v>40</v>
      </c>
      <c r="D129" s="38" t="s">
        <v>32</v>
      </c>
      <c r="E129" s="38" t="s">
        <v>198</v>
      </c>
      <c r="F129" s="61">
        <v>121</v>
      </c>
      <c r="G129" s="67">
        <v>6070.1</v>
      </c>
    </row>
    <row r="130" spans="1:16" ht="27.75" customHeight="1">
      <c r="A130" s="70" t="s">
        <v>141</v>
      </c>
      <c r="B130" s="61" t="s">
        <v>84</v>
      </c>
      <c r="C130" s="38" t="s">
        <v>40</v>
      </c>
      <c r="D130" s="38" t="s">
        <v>32</v>
      </c>
      <c r="E130" s="38" t="s">
        <v>198</v>
      </c>
      <c r="F130" s="61">
        <v>122</v>
      </c>
      <c r="G130" s="67">
        <v>412.8</v>
      </c>
      <c r="P130" s="10"/>
    </row>
    <row r="131" spans="1:7" ht="39.75" customHeight="1">
      <c r="A131" s="70" t="s">
        <v>207</v>
      </c>
      <c r="B131" s="61" t="s">
        <v>84</v>
      </c>
      <c r="C131" s="38" t="s">
        <v>40</v>
      </c>
      <c r="D131" s="38" t="s">
        <v>32</v>
      </c>
      <c r="E131" s="38" t="s">
        <v>198</v>
      </c>
      <c r="F131" s="61">
        <v>129</v>
      </c>
      <c r="G131" s="67">
        <v>1833.2</v>
      </c>
    </row>
    <row r="132" spans="1:7" ht="26.25" customHeight="1">
      <c r="A132" s="70" t="s">
        <v>110</v>
      </c>
      <c r="B132" s="61" t="s">
        <v>84</v>
      </c>
      <c r="C132" s="38" t="s">
        <v>40</v>
      </c>
      <c r="D132" s="38" t="s">
        <v>32</v>
      </c>
      <c r="E132" s="38" t="s">
        <v>198</v>
      </c>
      <c r="F132" s="61">
        <v>240</v>
      </c>
      <c r="G132" s="67">
        <f>G133</f>
        <v>420.2</v>
      </c>
    </row>
    <row r="133" spans="1:7" ht="17.25" customHeight="1">
      <c r="A133" s="70" t="s">
        <v>389</v>
      </c>
      <c r="B133" s="61" t="s">
        <v>84</v>
      </c>
      <c r="C133" s="38" t="s">
        <v>40</v>
      </c>
      <c r="D133" s="38" t="s">
        <v>32</v>
      </c>
      <c r="E133" s="38" t="s">
        <v>198</v>
      </c>
      <c r="F133" s="61">
        <v>244</v>
      </c>
      <c r="G133" s="67">
        <v>420.2</v>
      </c>
    </row>
    <row r="134" spans="1:7" ht="15.75" customHeight="1">
      <c r="A134" s="70" t="s">
        <v>17</v>
      </c>
      <c r="B134" s="61" t="s">
        <v>84</v>
      </c>
      <c r="C134" s="38" t="s">
        <v>40</v>
      </c>
      <c r="D134" s="38" t="s">
        <v>32</v>
      </c>
      <c r="E134" s="38" t="s">
        <v>198</v>
      </c>
      <c r="F134" s="61">
        <v>850</v>
      </c>
      <c r="G134" s="67">
        <v>20</v>
      </c>
    </row>
    <row r="135" spans="1:7" ht="16.5" customHeight="1">
      <c r="A135" s="78" t="s">
        <v>115</v>
      </c>
      <c r="B135" s="61" t="s">
        <v>84</v>
      </c>
      <c r="C135" s="38" t="s">
        <v>40</v>
      </c>
      <c r="D135" s="38" t="s">
        <v>32</v>
      </c>
      <c r="E135" s="23" t="s">
        <v>199</v>
      </c>
      <c r="F135" s="38"/>
      <c r="G135" s="93">
        <f>G136+G138</f>
        <v>225.7</v>
      </c>
    </row>
    <row r="136" spans="1:7" ht="29.25" customHeight="1">
      <c r="A136" s="78" t="s">
        <v>404</v>
      </c>
      <c r="B136" s="61" t="s">
        <v>84</v>
      </c>
      <c r="C136" s="38" t="s">
        <v>40</v>
      </c>
      <c r="D136" s="38" t="s">
        <v>32</v>
      </c>
      <c r="E136" s="23" t="s">
        <v>199</v>
      </c>
      <c r="F136" s="38" t="s">
        <v>403</v>
      </c>
      <c r="G136" s="67">
        <f>G137</f>
        <v>136.7</v>
      </c>
    </row>
    <row r="137" spans="1:7" ht="56.25" customHeight="1">
      <c r="A137" s="44" t="s">
        <v>357</v>
      </c>
      <c r="B137" s="61" t="s">
        <v>84</v>
      </c>
      <c r="C137" s="38" t="s">
        <v>40</v>
      </c>
      <c r="D137" s="38" t="s">
        <v>32</v>
      </c>
      <c r="E137" s="23" t="s">
        <v>199</v>
      </c>
      <c r="F137" s="38" t="s">
        <v>356</v>
      </c>
      <c r="G137" s="67">
        <v>136.7</v>
      </c>
    </row>
    <row r="138" spans="1:7" ht="29.25" customHeight="1">
      <c r="A138" s="70" t="s">
        <v>110</v>
      </c>
      <c r="B138" s="61" t="s">
        <v>84</v>
      </c>
      <c r="C138" s="38" t="s">
        <v>40</v>
      </c>
      <c r="D138" s="38" t="s">
        <v>32</v>
      </c>
      <c r="E138" s="23" t="s">
        <v>199</v>
      </c>
      <c r="F138" s="23">
        <v>240</v>
      </c>
      <c r="G138" s="67">
        <f>G139</f>
        <v>89</v>
      </c>
    </row>
    <row r="139" spans="1:7" ht="18.75" customHeight="1">
      <c r="A139" s="70" t="s">
        <v>389</v>
      </c>
      <c r="B139" s="61" t="s">
        <v>84</v>
      </c>
      <c r="C139" s="38" t="s">
        <v>40</v>
      </c>
      <c r="D139" s="38" t="s">
        <v>32</v>
      </c>
      <c r="E139" s="23" t="s">
        <v>199</v>
      </c>
      <c r="F139" s="23">
        <v>244</v>
      </c>
      <c r="G139" s="67">
        <v>89</v>
      </c>
    </row>
    <row r="140" spans="1:7" ht="15.75" customHeight="1">
      <c r="A140" s="94" t="s">
        <v>41</v>
      </c>
      <c r="B140" s="61" t="s">
        <v>84</v>
      </c>
      <c r="C140" s="95" t="s">
        <v>64</v>
      </c>
      <c r="D140" s="38"/>
      <c r="E140" s="38"/>
      <c r="F140" s="38"/>
      <c r="G140" s="50">
        <f aca="true" t="shared" si="0" ref="G140:G145">G141</f>
        <v>20389.8</v>
      </c>
    </row>
    <row r="141" spans="1:7" ht="15.75" customHeight="1">
      <c r="A141" s="56" t="s">
        <v>82</v>
      </c>
      <c r="B141" s="61" t="s">
        <v>84</v>
      </c>
      <c r="C141" s="38" t="s">
        <v>64</v>
      </c>
      <c r="D141" s="46" t="s">
        <v>42</v>
      </c>
      <c r="E141" s="38"/>
      <c r="F141" s="38"/>
      <c r="G141" s="50">
        <f>G142</f>
        <v>20389.8</v>
      </c>
    </row>
    <row r="142" spans="1:15" ht="39" customHeight="1">
      <c r="A142" s="77" t="s">
        <v>165</v>
      </c>
      <c r="B142" s="61" t="s">
        <v>84</v>
      </c>
      <c r="C142" s="38" t="s">
        <v>64</v>
      </c>
      <c r="D142" s="38" t="s">
        <v>42</v>
      </c>
      <c r="E142" s="23" t="s">
        <v>179</v>
      </c>
      <c r="F142" s="66"/>
      <c r="G142" s="67">
        <f>G143+G147</f>
        <v>20389.8</v>
      </c>
      <c r="O142" s="3"/>
    </row>
    <row r="143" spans="1:7" ht="15" customHeight="1">
      <c r="A143" s="78" t="s">
        <v>168</v>
      </c>
      <c r="B143" s="61" t="s">
        <v>84</v>
      </c>
      <c r="C143" s="38" t="s">
        <v>64</v>
      </c>
      <c r="D143" s="38" t="s">
        <v>42</v>
      </c>
      <c r="E143" s="23" t="s">
        <v>180</v>
      </c>
      <c r="F143" s="66"/>
      <c r="G143" s="67">
        <f t="shared" si="0"/>
        <v>17118</v>
      </c>
    </row>
    <row r="144" spans="1:15" ht="37.5" customHeight="1">
      <c r="A144" s="40" t="s">
        <v>162</v>
      </c>
      <c r="B144" s="61" t="s">
        <v>84</v>
      </c>
      <c r="C144" s="38" t="s">
        <v>64</v>
      </c>
      <c r="D144" s="46" t="s">
        <v>42</v>
      </c>
      <c r="E144" s="23" t="s">
        <v>200</v>
      </c>
      <c r="F144" s="66"/>
      <c r="G144" s="67">
        <f t="shared" si="0"/>
        <v>17118</v>
      </c>
      <c r="O144" s="15"/>
    </row>
    <row r="145" spans="1:7" ht="15" customHeight="1">
      <c r="A145" s="40" t="s">
        <v>8</v>
      </c>
      <c r="B145" s="61" t="s">
        <v>84</v>
      </c>
      <c r="C145" s="38" t="s">
        <v>64</v>
      </c>
      <c r="D145" s="46" t="s">
        <v>42</v>
      </c>
      <c r="E145" s="23" t="s">
        <v>200</v>
      </c>
      <c r="F145" s="66">
        <v>610</v>
      </c>
      <c r="G145" s="67">
        <f t="shared" si="0"/>
        <v>17118</v>
      </c>
    </row>
    <row r="146" spans="1:7" ht="18" customHeight="1">
      <c r="A146" s="40" t="s">
        <v>6</v>
      </c>
      <c r="B146" s="61" t="s">
        <v>84</v>
      </c>
      <c r="C146" s="38" t="s">
        <v>64</v>
      </c>
      <c r="D146" s="46" t="s">
        <v>42</v>
      </c>
      <c r="E146" s="23" t="s">
        <v>200</v>
      </c>
      <c r="F146" s="66">
        <v>612</v>
      </c>
      <c r="G146" s="67">
        <v>17118</v>
      </c>
    </row>
    <row r="147" spans="1:7" ht="18" customHeight="1">
      <c r="A147" s="70" t="s">
        <v>169</v>
      </c>
      <c r="B147" s="61" t="s">
        <v>84</v>
      </c>
      <c r="C147" s="38" t="s">
        <v>64</v>
      </c>
      <c r="D147" s="46" t="s">
        <v>42</v>
      </c>
      <c r="E147" s="23" t="s">
        <v>184</v>
      </c>
      <c r="F147" s="61"/>
      <c r="G147" s="71">
        <f>G148+G151</f>
        <v>3271.7999999999997</v>
      </c>
    </row>
    <row r="148" spans="1:7" ht="42.75" customHeight="1">
      <c r="A148" s="70" t="s">
        <v>503</v>
      </c>
      <c r="B148" s="61" t="s">
        <v>84</v>
      </c>
      <c r="C148" s="38" t="s">
        <v>64</v>
      </c>
      <c r="D148" s="46" t="s">
        <v>42</v>
      </c>
      <c r="E148" s="23" t="s">
        <v>502</v>
      </c>
      <c r="F148" s="61"/>
      <c r="G148" s="71">
        <f>G149</f>
        <v>3028.6</v>
      </c>
    </row>
    <row r="149" spans="1:7" ht="18" customHeight="1">
      <c r="A149" s="40" t="s">
        <v>8</v>
      </c>
      <c r="B149" s="61" t="s">
        <v>84</v>
      </c>
      <c r="C149" s="38" t="s">
        <v>64</v>
      </c>
      <c r="D149" s="46" t="s">
        <v>42</v>
      </c>
      <c r="E149" s="23" t="s">
        <v>502</v>
      </c>
      <c r="F149" s="61">
        <v>610</v>
      </c>
      <c r="G149" s="71">
        <f>G150</f>
        <v>3028.6</v>
      </c>
    </row>
    <row r="150" spans="1:7" ht="18" customHeight="1">
      <c r="A150" s="40" t="s">
        <v>6</v>
      </c>
      <c r="B150" s="61" t="s">
        <v>84</v>
      </c>
      <c r="C150" s="38" t="s">
        <v>64</v>
      </c>
      <c r="D150" s="46" t="s">
        <v>42</v>
      </c>
      <c r="E150" s="23" t="s">
        <v>502</v>
      </c>
      <c r="F150" s="61">
        <v>612</v>
      </c>
      <c r="G150" s="71">
        <v>3028.6</v>
      </c>
    </row>
    <row r="151" spans="1:7" ht="56.25" customHeight="1">
      <c r="A151" s="70" t="s">
        <v>281</v>
      </c>
      <c r="B151" s="61" t="s">
        <v>84</v>
      </c>
      <c r="C151" s="38" t="s">
        <v>64</v>
      </c>
      <c r="D151" s="46" t="s">
        <v>42</v>
      </c>
      <c r="E151" s="23" t="s">
        <v>284</v>
      </c>
      <c r="F151" s="61"/>
      <c r="G151" s="71">
        <f>G152</f>
        <v>243.2</v>
      </c>
    </row>
    <row r="152" spans="1:7" ht="18" customHeight="1">
      <c r="A152" s="70" t="s">
        <v>8</v>
      </c>
      <c r="B152" s="61" t="s">
        <v>84</v>
      </c>
      <c r="C152" s="38" t="s">
        <v>64</v>
      </c>
      <c r="D152" s="46" t="s">
        <v>42</v>
      </c>
      <c r="E152" s="23" t="s">
        <v>284</v>
      </c>
      <c r="F152" s="61">
        <v>610</v>
      </c>
      <c r="G152" s="71">
        <f>G153</f>
        <v>243.2</v>
      </c>
    </row>
    <row r="153" spans="1:11" ht="18" customHeight="1">
      <c r="A153" s="70" t="s">
        <v>19</v>
      </c>
      <c r="B153" s="61" t="s">
        <v>84</v>
      </c>
      <c r="C153" s="38" t="s">
        <v>64</v>
      </c>
      <c r="D153" s="46" t="s">
        <v>42</v>
      </c>
      <c r="E153" s="23" t="s">
        <v>284</v>
      </c>
      <c r="F153" s="61">
        <v>612</v>
      </c>
      <c r="G153" s="71">
        <v>243.2</v>
      </c>
      <c r="K153" s="3"/>
    </row>
    <row r="154" spans="1:11" ht="18" customHeight="1">
      <c r="A154" s="73" t="s">
        <v>92</v>
      </c>
      <c r="B154" s="61" t="s">
        <v>84</v>
      </c>
      <c r="C154" s="38" t="s">
        <v>57</v>
      </c>
      <c r="D154" s="46"/>
      <c r="E154" s="23"/>
      <c r="F154" s="96"/>
      <c r="G154" s="97">
        <f>G155</f>
        <v>2687.7</v>
      </c>
      <c r="K154" s="3"/>
    </row>
    <row r="155" spans="1:11" ht="18" customHeight="1">
      <c r="A155" s="73" t="s">
        <v>93</v>
      </c>
      <c r="B155" s="61" t="s">
        <v>84</v>
      </c>
      <c r="C155" s="38" t="s">
        <v>57</v>
      </c>
      <c r="D155" s="46" t="s">
        <v>34</v>
      </c>
      <c r="E155" s="23"/>
      <c r="F155" s="96"/>
      <c r="G155" s="97">
        <f>SUM(G156)</f>
        <v>2687.7</v>
      </c>
      <c r="K155" s="3"/>
    </row>
    <row r="156" spans="1:11" ht="54" customHeight="1">
      <c r="A156" s="98" t="s">
        <v>374</v>
      </c>
      <c r="B156" s="61" t="s">
        <v>84</v>
      </c>
      <c r="C156" s="38" t="s">
        <v>57</v>
      </c>
      <c r="D156" s="46" t="s">
        <v>34</v>
      </c>
      <c r="E156" s="23" t="s">
        <v>201</v>
      </c>
      <c r="F156" s="23"/>
      <c r="G156" s="41">
        <f>SUM(G157)</f>
        <v>2687.7</v>
      </c>
      <c r="K156" s="3"/>
    </row>
    <row r="157" spans="1:11" ht="24.75" customHeight="1">
      <c r="A157" s="99" t="s">
        <v>375</v>
      </c>
      <c r="B157" s="61" t="s">
        <v>84</v>
      </c>
      <c r="C157" s="38" t="s">
        <v>57</v>
      </c>
      <c r="D157" s="46" t="s">
        <v>34</v>
      </c>
      <c r="E157" s="23" t="s">
        <v>202</v>
      </c>
      <c r="F157" s="23"/>
      <c r="G157" s="41">
        <f>G158+G161</f>
        <v>2687.7</v>
      </c>
      <c r="K157" s="3"/>
    </row>
    <row r="158" spans="1:11" ht="18.75" customHeight="1">
      <c r="A158" s="99" t="s">
        <v>119</v>
      </c>
      <c r="B158" s="61" t="s">
        <v>84</v>
      </c>
      <c r="C158" s="38" t="s">
        <v>57</v>
      </c>
      <c r="D158" s="46" t="s">
        <v>34</v>
      </c>
      <c r="E158" s="23" t="s">
        <v>203</v>
      </c>
      <c r="F158" s="23"/>
      <c r="G158" s="41">
        <f>G159</f>
        <v>800</v>
      </c>
      <c r="K158" s="3"/>
    </row>
    <row r="159" spans="1:11" ht="15.75" customHeight="1">
      <c r="A159" s="70" t="s">
        <v>8</v>
      </c>
      <c r="B159" s="61" t="s">
        <v>84</v>
      </c>
      <c r="C159" s="38" t="s">
        <v>57</v>
      </c>
      <c r="D159" s="46" t="s">
        <v>34</v>
      </c>
      <c r="E159" s="23" t="s">
        <v>203</v>
      </c>
      <c r="F159" s="61">
        <v>610</v>
      </c>
      <c r="G159" s="67">
        <f>G160</f>
        <v>800</v>
      </c>
      <c r="K159" s="3"/>
    </row>
    <row r="160" spans="1:11" ht="16.5" customHeight="1">
      <c r="A160" s="70" t="s">
        <v>19</v>
      </c>
      <c r="B160" s="61" t="s">
        <v>84</v>
      </c>
      <c r="C160" s="38" t="s">
        <v>57</v>
      </c>
      <c r="D160" s="46" t="s">
        <v>34</v>
      </c>
      <c r="E160" s="23" t="s">
        <v>203</v>
      </c>
      <c r="F160" s="61">
        <v>612</v>
      </c>
      <c r="G160" s="67">
        <v>800</v>
      </c>
      <c r="K160" s="3"/>
    </row>
    <row r="161" spans="1:11" ht="29.25" customHeight="1">
      <c r="A161" s="70" t="s">
        <v>499</v>
      </c>
      <c r="B161" s="61" t="s">
        <v>84</v>
      </c>
      <c r="C161" s="38" t="s">
        <v>57</v>
      </c>
      <c r="D161" s="46" t="s">
        <v>34</v>
      </c>
      <c r="E161" s="23" t="s">
        <v>498</v>
      </c>
      <c r="F161" s="61"/>
      <c r="G161" s="169">
        <f>G162</f>
        <v>1887.7</v>
      </c>
      <c r="K161" s="3"/>
    </row>
    <row r="162" spans="1:11" ht="16.5" customHeight="1">
      <c r="A162" s="70" t="s">
        <v>8</v>
      </c>
      <c r="B162" s="61" t="s">
        <v>84</v>
      </c>
      <c r="C162" s="38" t="s">
        <v>57</v>
      </c>
      <c r="D162" s="46" t="s">
        <v>34</v>
      </c>
      <c r="E162" s="23" t="s">
        <v>498</v>
      </c>
      <c r="F162" s="61">
        <v>610</v>
      </c>
      <c r="G162" s="169">
        <f>G163</f>
        <v>1887.7</v>
      </c>
      <c r="K162" s="3"/>
    </row>
    <row r="163" spans="1:11" ht="16.5" customHeight="1">
      <c r="A163" s="70" t="s">
        <v>19</v>
      </c>
      <c r="B163" s="61" t="s">
        <v>84</v>
      </c>
      <c r="C163" s="38" t="s">
        <v>57</v>
      </c>
      <c r="D163" s="46" t="s">
        <v>34</v>
      </c>
      <c r="E163" s="23" t="s">
        <v>498</v>
      </c>
      <c r="F163" s="61">
        <v>612</v>
      </c>
      <c r="G163" s="169">
        <v>1887.7</v>
      </c>
      <c r="K163" s="3"/>
    </row>
    <row r="164" spans="1:10" ht="18" customHeight="1">
      <c r="A164" s="45" t="s">
        <v>55</v>
      </c>
      <c r="B164" s="61" t="s">
        <v>84</v>
      </c>
      <c r="C164" s="83"/>
      <c r="D164" s="46"/>
      <c r="E164" s="100"/>
      <c r="F164" s="23"/>
      <c r="G164" s="101">
        <f>G18+G26+G140+G154</f>
        <v>929592.1</v>
      </c>
      <c r="H164" s="3"/>
      <c r="J164" s="3"/>
    </row>
    <row r="165" spans="1:15" ht="45.75" customHeight="1">
      <c r="A165" s="102" t="s">
        <v>67</v>
      </c>
      <c r="B165" s="61" t="s">
        <v>25</v>
      </c>
      <c r="C165" s="76"/>
      <c r="D165" s="75"/>
      <c r="E165" s="96"/>
      <c r="F165" s="96"/>
      <c r="G165" s="67"/>
      <c r="K165" s="3"/>
      <c r="O165" s="3"/>
    </row>
    <row r="166" spans="1:7" ht="12.75">
      <c r="A166" s="37" t="s">
        <v>52</v>
      </c>
      <c r="B166" s="61" t="s">
        <v>25</v>
      </c>
      <c r="C166" s="92" t="s">
        <v>29</v>
      </c>
      <c r="D166" s="74"/>
      <c r="E166" s="74"/>
      <c r="F166" s="74"/>
      <c r="G166" s="97">
        <f>SUM(G173+G188+G192+G167)</f>
        <v>15979.300000000001</v>
      </c>
    </row>
    <row r="167" spans="1:7" ht="42" customHeight="1">
      <c r="A167" s="73" t="s">
        <v>72</v>
      </c>
      <c r="B167" s="61" t="s">
        <v>25</v>
      </c>
      <c r="C167" s="64" t="s">
        <v>29</v>
      </c>
      <c r="D167" s="103" t="s">
        <v>42</v>
      </c>
      <c r="E167" s="74"/>
      <c r="F167" s="74"/>
      <c r="G167" s="97">
        <f>G168</f>
        <v>925</v>
      </c>
    </row>
    <row r="168" spans="1:7" ht="25.5">
      <c r="A168" s="65" t="s">
        <v>116</v>
      </c>
      <c r="B168" s="61" t="s">
        <v>25</v>
      </c>
      <c r="C168" s="64" t="s">
        <v>29</v>
      </c>
      <c r="D168" s="103" t="s">
        <v>42</v>
      </c>
      <c r="E168" s="74" t="s">
        <v>236</v>
      </c>
      <c r="F168" s="74"/>
      <c r="G168" s="97">
        <f>G169</f>
        <v>925</v>
      </c>
    </row>
    <row r="169" spans="1:7" ht="25.5">
      <c r="A169" s="44" t="s">
        <v>118</v>
      </c>
      <c r="B169" s="61" t="s">
        <v>25</v>
      </c>
      <c r="C169" s="64" t="s">
        <v>29</v>
      </c>
      <c r="D169" s="103" t="s">
        <v>42</v>
      </c>
      <c r="E169" s="38" t="s">
        <v>237</v>
      </c>
      <c r="F169" s="74"/>
      <c r="G169" s="97">
        <f>G170</f>
        <v>925</v>
      </c>
    </row>
    <row r="170" spans="1:7" ht="25.5">
      <c r="A170" s="44" t="s">
        <v>21</v>
      </c>
      <c r="B170" s="66" t="s">
        <v>25</v>
      </c>
      <c r="C170" s="64" t="s">
        <v>29</v>
      </c>
      <c r="D170" s="103" t="s">
        <v>42</v>
      </c>
      <c r="E170" s="38" t="s">
        <v>206</v>
      </c>
      <c r="F170" s="74"/>
      <c r="G170" s="97">
        <f>G171</f>
        <v>925</v>
      </c>
    </row>
    <row r="171" spans="1:7" ht="12.75">
      <c r="A171" s="44" t="s">
        <v>60</v>
      </c>
      <c r="B171" s="66" t="s">
        <v>25</v>
      </c>
      <c r="C171" s="64" t="s">
        <v>29</v>
      </c>
      <c r="D171" s="103" t="s">
        <v>42</v>
      </c>
      <c r="E171" s="38" t="s">
        <v>206</v>
      </c>
      <c r="F171" s="38" t="s">
        <v>105</v>
      </c>
      <c r="G171" s="97">
        <f>G172</f>
        <v>925</v>
      </c>
    </row>
    <row r="172" spans="1:7" ht="12.75">
      <c r="A172" s="44" t="s">
        <v>107</v>
      </c>
      <c r="B172" s="66" t="s">
        <v>25</v>
      </c>
      <c r="C172" s="64" t="s">
        <v>29</v>
      </c>
      <c r="D172" s="103" t="s">
        <v>42</v>
      </c>
      <c r="E172" s="38" t="s">
        <v>206</v>
      </c>
      <c r="F172" s="38" t="s">
        <v>106</v>
      </c>
      <c r="G172" s="97">
        <v>925</v>
      </c>
    </row>
    <row r="173" spans="1:7" ht="38.25" customHeight="1">
      <c r="A173" s="94" t="s">
        <v>71</v>
      </c>
      <c r="B173" s="61" t="s">
        <v>25</v>
      </c>
      <c r="C173" s="64" t="s">
        <v>29</v>
      </c>
      <c r="D173" s="103" t="s">
        <v>30</v>
      </c>
      <c r="E173" s="74"/>
      <c r="F173" s="104"/>
      <c r="G173" s="97">
        <f>G174</f>
        <v>9878.800000000001</v>
      </c>
    </row>
    <row r="174" spans="1:7" ht="27.75" customHeight="1">
      <c r="A174" s="65" t="s">
        <v>116</v>
      </c>
      <c r="B174" s="61" t="s">
        <v>25</v>
      </c>
      <c r="C174" s="85" t="s">
        <v>29</v>
      </c>
      <c r="D174" s="38" t="s">
        <v>30</v>
      </c>
      <c r="E174" s="74" t="s">
        <v>204</v>
      </c>
      <c r="F174" s="38"/>
      <c r="G174" s="84">
        <f>G175</f>
        <v>9878.800000000001</v>
      </c>
    </row>
    <row r="175" spans="1:7" ht="24.75" customHeight="1">
      <c r="A175" s="44" t="s">
        <v>118</v>
      </c>
      <c r="B175" s="61" t="s">
        <v>25</v>
      </c>
      <c r="C175" s="85" t="s">
        <v>29</v>
      </c>
      <c r="D175" s="38" t="s">
        <v>30</v>
      </c>
      <c r="E175" s="38" t="s">
        <v>205</v>
      </c>
      <c r="F175" s="38"/>
      <c r="G175" s="84">
        <f>G176+G179</f>
        <v>9878.800000000001</v>
      </c>
    </row>
    <row r="176" spans="1:7" ht="50.25" customHeight="1">
      <c r="A176" s="91" t="s">
        <v>22</v>
      </c>
      <c r="B176" s="61" t="s">
        <v>25</v>
      </c>
      <c r="C176" s="85" t="s">
        <v>29</v>
      </c>
      <c r="D176" s="38" t="s">
        <v>30</v>
      </c>
      <c r="E176" s="74" t="s">
        <v>209</v>
      </c>
      <c r="F176" s="74"/>
      <c r="G176" s="84">
        <f>G177</f>
        <v>20</v>
      </c>
    </row>
    <row r="177" spans="1:7" ht="28.5" customHeight="1">
      <c r="A177" s="91" t="s">
        <v>110</v>
      </c>
      <c r="B177" s="61" t="s">
        <v>25</v>
      </c>
      <c r="C177" s="85" t="s">
        <v>29</v>
      </c>
      <c r="D177" s="38" t="s">
        <v>30</v>
      </c>
      <c r="E177" s="74" t="s">
        <v>209</v>
      </c>
      <c r="F177" s="74" t="s">
        <v>109</v>
      </c>
      <c r="G177" s="84">
        <f>G178</f>
        <v>20</v>
      </c>
    </row>
    <row r="178" spans="1:7" ht="18.75" customHeight="1">
      <c r="A178" s="60" t="s">
        <v>389</v>
      </c>
      <c r="B178" s="61" t="s">
        <v>25</v>
      </c>
      <c r="C178" s="85" t="s">
        <v>29</v>
      </c>
      <c r="D178" s="38" t="s">
        <v>30</v>
      </c>
      <c r="E178" s="74" t="s">
        <v>209</v>
      </c>
      <c r="F178" s="74" t="s">
        <v>108</v>
      </c>
      <c r="G178" s="67">
        <v>20</v>
      </c>
    </row>
    <row r="179" spans="1:7" ht="30" customHeight="1">
      <c r="A179" s="91" t="s">
        <v>117</v>
      </c>
      <c r="B179" s="61" t="s">
        <v>25</v>
      </c>
      <c r="C179" s="85" t="s">
        <v>29</v>
      </c>
      <c r="D179" s="38" t="s">
        <v>30</v>
      </c>
      <c r="E179" s="38" t="s">
        <v>210</v>
      </c>
      <c r="F179" s="74"/>
      <c r="G179" s="80">
        <f>G180+G184+G187+G186</f>
        <v>9858.800000000001</v>
      </c>
    </row>
    <row r="180" spans="1:7" ht="26.25" customHeight="1">
      <c r="A180" s="70" t="s">
        <v>112</v>
      </c>
      <c r="B180" s="61" t="s">
        <v>25</v>
      </c>
      <c r="C180" s="85" t="s">
        <v>29</v>
      </c>
      <c r="D180" s="38" t="s">
        <v>30</v>
      </c>
      <c r="E180" s="38" t="s">
        <v>210</v>
      </c>
      <c r="F180" s="61">
        <v>120</v>
      </c>
      <c r="G180" s="67">
        <f>G181+G182+G183</f>
        <v>8981.1</v>
      </c>
    </row>
    <row r="181" spans="1:7" ht="27" customHeight="1">
      <c r="A181" s="70" t="s">
        <v>208</v>
      </c>
      <c r="B181" s="61" t="s">
        <v>25</v>
      </c>
      <c r="C181" s="38" t="s">
        <v>29</v>
      </c>
      <c r="D181" s="38" t="s">
        <v>30</v>
      </c>
      <c r="E181" s="38" t="s">
        <v>210</v>
      </c>
      <c r="F181" s="61">
        <v>121</v>
      </c>
      <c r="G181" s="67">
        <v>6705.7</v>
      </c>
    </row>
    <row r="182" spans="1:7" ht="26.25" customHeight="1">
      <c r="A182" s="70" t="s">
        <v>141</v>
      </c>
      <c r="B182" s="61" t="s">
        <v>25</v>
      </c>
      <c r="C182" s="38" t="s">
        <v>29</v>
      </c>
      <c r="D182" s="38" t="s">
        <v>30</v>
      </c>
      <c r="E182" s="38" t="s">
        <v>210</v>
      </c>
      <c r="F182" s="61">
        <v>122</v>
      </c>
      <c r="G182" s="67">
        <v>250.3</v>
      </c>
    </row>
    <row r="183" spans="1:7" ht="39.75" customHeight="1">
      <c r="A183" s="70" t="s">
        <v>207</v>
      </c>
      <c r="B183" s="61" t="s">
        <v>25</v>
      </c>
      <c r="C183" s="38" t="s">
        <v>29</v>
      </c>
      <c r="D183" s="38" t="s">
        <v>30</v>
      </c>
      <c r="E183" s="38" t="s">
        <v>210</v>
      </c>
      <c r="F183" s="61">
        <v>129</v>
      </c>
      <c r="G183" s="67">
        <v>2025.1</v>
      </c>
    </row>
    <row r="184" spans="1:7" ht="26.25" customHeight="1">
      <c r="A184" s="70" t="s">
        <v>110</v>
      </c>
      <c r="B184" s="61" t="s">
        <v>25</v>
      </c>
      <c r="C184" s="85" t="s">
        <v>29</v>
      </c>
      <c r="D184" s="38" t="s">
        <v>30</v>
      </c>
      <c r="E184" s="38" t="s">
        <v>210</v>
      </c>
      <c r="F184" s="61">
        <v>240</v>
      </c>
      <c r="G184" s="67">
        <f>G185</f>
        <v>727.7</v>
      </c>
    </row>
    <row r="185" spans="1:7" ht="19.5" customHeight="1">
      <c r="A185" s="70" t="s">
        <v>389</v>
      </c>
      <c r="B185" s="61" t="s">
        <v>25</v>
      </c>
      <c r="C185" s="85" t="s">
        <v>29</v>
      </c>
      <c r="D185" s="38" t="s">
        <v>30</v>
      </c>
      <c r="E185" s="38" t="s">
        <v>210</v>
      </c>
      <c r="F185" s="61">
        <v>244</v>
      </c>
      <c r="G185" s="67">
        <v>727.7</v>
      </c>
    </row>
    <row r="186" spans="1:11" ht="18" customHeight="1">
      <c r="A186" s="70" t="s">
        <v>318</v>
      </c>
      <c r="B186" s="61" t="s">
        <v>25</v>
      </c>
      <c r="C186" s="85" t="s">
        <v>29</v>
      </c>
      <c r="D186" s="38" t="s">
        <v>30</v>
      </c>
      <c r="E186" s="38" t="s">
        <v>210</v>
      </c>
      <c r="F186" s="61">
        <v>830</v>
      </c>
      <c r="G186" s="67">
        <v>50</v>
      </c>
      <c r="K186" s="6" t="s">
        <v>394</v>
      </c>
    </row>
    <row r="187" spans="1:7" ht="18" customHeight="1">
      <c r="A187" s="70" t="s">
        <v>17</v>
      </c>
      <c r="B187" s="61" t="s">
        <v>25</v>
      </c>
      <c r="C187" s="85" t="s">
        <v>29</v>
      </c>
      <c r="D187" s="38" t="s">
        <v>30</v>
      </c>
      <c r="E187" s="38" t="s">
        <v>210</v>
      </c>
      <c r="F187" s="61">
        <v>850</v>
      </c>
      <c r="G187" s="67">
        <v>100</v>
      </c>
    </row>
    <row r="188" spans="1:7" ht="12.75">
      <c r="A188" s="45" t="s">
        <v>44</v>
      </c>
      <c r="B188" s="105" t="s">
        <v>25</v>
      </c>
      <c r="C188" s="38" t="s">
        <v>29</v>
      </c>
      <c r="D188" s="38" t="s">
        <v>57</v>
      </c>
      <c r="E188" s="95"/>
      <c r="F188" s="38"/>
      <c r="G188" s="84">
        <f>SUM(G189)</f>
        <v>600.9</v>
      </c>
    </row>
    <row r="189" spans="1:7" ht="14.25" customHeight="1">
      <c r="A189" s="65" t="s">
        <v>166</v>
      </c>
      <c r="B189" s="105" t="s">
        <v>25</v>
      </c>
      <c r="C189" s="38" t="s">
        <v>29</v>
      </c>
      <c r="D189" s="38" t="s">
        <v>57</v>
      </c>
      <c r="E189" s="38" t="s">
        <v>211</v>
      </c>
      <c r="F189" s="38"/>
      <c r="G189" s="84">
        <f>SUM(G190)</f>
        <v>600.9</v>
      </c>
    </row>
    <row r="190" spans="1:7" ht="25.5" customHeight="1">
      <c r="A190" s="44" t="s">
        <v>120</v>
      </c>
      <c r="B190" s="105" t="s">
        <v>25</v>
      </c>
      <c r="C190" s="38" t="s">
        <v>29</v>
      </c>
      <c r="D190" s="38" t="s">
        <v>57</v>
      </c>
      <c r="E190" s="38" t="s">
        <v>212</v>
      </c>
      <c r="F190" s="23"/>
      <c r="G190" s="84">
        <f>G191</f>
        <v>600.9</v>
      </c>
    </row>
    <row r="191" spans="1:7" ht="15.75" customHeight="1">
      <c r="A191" s="99" t="s">
        <v>122</v>
      </c>
      <c r="B191" s="66" t="s">
        <v>25</v>
      </c>
      <c r="C191" s="38" t="s">
        <v>29</v>
      </c>
      <c r="D191" s="38" t="s">
        <v>57</v>
      </c>
      <c r="E191" s="38" t="s">
        <v>212</v>
      </c>
      <c r="F191" s="38" t="s">
        <v>121</v>
      </c>
      <c r="G191" s="67">
        <v>600.9</v>
      </c>
    </row>
    <row r="192" spans="1:7" ht="12.75">
      <c r="A192" s="106" t="s">
        <v>56</v>
      </c>
      <c r="B192" s="66" t="s">
        <v>25</v>
      </c>
      <c r="C192" s="38" t="s">
        <v>29</v>
      </c>
      <c r="D192" s="38" t="s">
        <v>87</v>
      </c>
      <c r="E192" s="38"/>
      <c r="F192" s="104"/>
      <c r="G192" s="67">
        <f>SUM(G193,G197)</f>
        <v>4574.6</v>
      </c>
    </row>
    <row r="193" spans="1:7" ht="27.75" customHeight="1">
      <c r="A193" s="107" t="s">
        <v>155</v>
      </c>
      <c r="B193" s="105" t="s">
        <v>25</v>
      </c>
      <c r="C193" s="38" t="s">
        <v>29</v>
      </c>
      <c r="D193" s="38" t="s">
        <v>87</v>
      </c>
      <c r="E193" s="83" t="s">
        <v>213</v>
      </c>
      <c r="F193" s="66"/>
      <c r="G193" s="84">
        <f>G196</f>
        <v>1874.6</v>
      </c>
    </row>
    <row r="194" spans="1:7" ht="24" customHeight="1">
      <c r="A194" s="108" t="s">
        <v>14</v>
      </c>
      <c r="B194" s="105" t="s">
        <v>25</v>
      </c>
      <c r="C194" s="38" t="s">
        <v>29</v>
      </c>
      <c r="D194" s="38" t="s">
        <v>87</v>
      </c>
      <c r="E194" s="83" t="s">
        <v>340</v>
      </c>
      <c r="F194" s="108"/>
      <c r="G194" s="109">
        <f>G195</f>
        <v>1874.6</v>
      </c>
    </row>
    <row r="195" spans="1:7" ht="15" customHeight="1">
      <c r="A195" s="108" t="s">
        <v>60</v>
      </c>
      <c r="B195" s="105" t="s">
        <v>25</v>
      </c>
      <c r="C195" s="38" t="s">
        <v>29</v>
      </c>
      <c r="D195" s="38" t="s">
        <v>87</v>
      </c>
      <c r="E195" s="83" t="s">
        <v>340</v>
      </c>
      <c r="F195" s="38" t="s">
        <v>105</v>
      </c>
      <c r="G195" s="110">
        <f>G196</f>
        <v>1874.6</v>
      </c>
    </row>
    <row r="196" spans="1:7" ht="39" customHeight="1">
      <c r="A196" s="108" t="s">
        <v>176</v>
      </c>
      <c r="B196" s="105" t="s">
        <v>25</v>
      </c>
      <c r="C196" s="38" t="s">
        <v>29</v>
      </c>
      <c r="D196" s="38" t="s">
        <v>87</v>
      </c>
      <c r="E196" s="83" t="s">
        <v>340</v>
      </c>
      <c r="F196" s="38" t="s">
        <v>175</v>
      </c>
      <c r="G196" s="109">
        <v>1874.6</v>
      </c>
    </row>
    <row r="197" spans="1:7" ht="39.75" customHeight="1">
      <c r="A197" s="108" t="s">
        <v>153</v>
      </c>
      <c r="B197" s="105" t="s">
        <v>25</v>
      </c>
      <c r="C197" s="38" t="s">
        <v>29</v>
      </c>
      <c r="D197" s="38" t="s">
        <v>87</v>
      </c>
      <c r="E197" s="83" t="s">
        <v>214</v>
      </c>
      <c r="F197" s="74"/>
      <c r="G197" s="67">
        <f>G198</f>
        <v>2700</v>
      </c>
    </row>
    <row r="198" spans="1:7" ht="24" customHeight="1">
      <c r="A198" s="108" t="s">
        <v>154</v>
      </c>
      <c r="B198" s="105" t="s">
        <v>25</v>
      </c>
      <c r="C198" s="38" t="s">
        <v>29</v>
      </c>
      <c r="D198" s="38" t="s">
        <v>87</v>
      </c>
      <c r="E198" s="83" t="s">
        <v>215</v>
      </c>
      <c r="F198" s="74"/>
      <c r="G198" s="67">
        <f>G199</f>
        <v>2700</v>
      </c>
    </row>
    <row r="199" spans="1:7" ht="15.75" customHeight="1">
      <c r="A199" s="108" t="s">
        <v>140</v>
      </c>
      <c r="B199" s="105" t="s">
        <v>25</v>
      </c>
      <c r="C199" s="38" t="s">
        <v>29</v>
      </c>
      <c r="D199" s="38" t="s">
        <v>87</v>
      </c>
      <c r="E199" s="83" t="s">
        <v>215</v>
      </c>
      <c r="F199" s="74" t="s">
        <v>139</v>
      </c>
      <c r="G199" s="67">
        <f>G200</f>
        <v>2700</v>
      </c>
    </row>
    <row r="200" spans="1:7" ht="30.75" customHeight="1">
      <c r="A200" s="108" t="s">
        <v>393</v>
      </c>
      <c r="B200" s="105" t="s">
        <v>25</v>
      </c>
      <c r="C200" s="38" t="s">
        <v>29</v>
      </c>
      <c r="D200" s="38" t="s">
        <v>87</v>
      </c>
      <c r="E200" s="83" t="s">
        <v>215</v>
      </c>
      <c r="F200" s="74" t="s">
        <v>178</v>
      </c>
      <c r="G200" s="67">
        <v>2700</v>
      </c>
    </row>
    <row r="201" spans="1:7" ht="12.75">
      <c r="A201" s="94" t="s">
        <v>88</v>
      </c>
      <c r="B201" s="61" t="s">
        <v>25</v>
      </c>
      <c r="C201" s="85" t="s">
        <v>34</v>
      </c>
      <c r="D201" s="38"/>
      <c r="E201" s="38"/>
      <c r="F201" s="74"/>
      <c r="G201" s="67">
        <f>SUM(G202)</f>
        <v>2845.1</v>
      </c>
    </row>
    <row r="202" spans="1:7" ht="14.25" customHeight="1">
      <c r="A202" s="94" t="s">
        <v>89</v>
      </c>
      <c r="B202" s="61" t="s">
        <v>25</v>
      </c>
      <c r="C202" s="85" t="s">
        <v>34</v>
      </c>
      <c r="D202" s="46" t="s">
        <v>36</v>
      </c>
      <c r="E202" s="38"/>
      <c r="F202" s="74"/>
      <c r="G202" s="67">
        <f>SUM(G203)</f>
        <v>2845.1</v>
      </c>
    </row>
    <row r="203" spans="1:7" ht="25.5" customHeight="1">
      <c r="A203" s="111" t="s">
        <v>218</v>
      </c>
      <c r="B203" s="66" t="s">
        <v>25</v>
      </c>
      <c r="C203" s="85" t="s">
        <v>34</v>
      </c>
      <c r="D203" s="38" t="s">
        <v>36</v>
      </c>
      <c r="E203" s="83" t="s">
        <v>216</v>
      </c>
      <c r="F203" s="38"/>
      <c r="G203" s="84">
        <f>G204</f>
        <v>2845.1</v>
      </c>
    </row>
    <row r="204" spans="1:7" ht="25.5" customHeight="1">
      <c r="A204" s="51" t="s">
        <v>80</v>
      </c>
      <c r="B204" s="66" t="s">
        <v>25</v>
      </c>
      <c r="C204" s="38" t="s">
        <v>34</v>
      </c>
      <c r="D204" s="38" t="s">
        <v>36</v>
      </c>
      <c r="E204" s="83" t="s">
        <v>217</v>
      </c>
      <c r="F204" s="38"/>
      <c r="G204" s="84">
        <f>G205</f>
        <v>2845.1</v>
      </c>
    </row>
    <row r="205" spans="1:7" ht="16.5" customHeight="1">
      <c r="A205" s="51" t="s">
        <v>60</v>
      </c>
      <c r="B205" s="66" t="s">
        <v>25</v>
      </c>
      <c r="C205" s="38" t="s">
        <v>34</v>
      </c>
      <c r="D205" s="38" t="s">
        <v>36</v>
      </c>
      <c r="E205" s="83" t="s">
        <v>217</v>
      </c>
      <c r="F205" s="38" t="s">
        <v>105</v>
      </c>
      <c r="G205" s="84">
        <f>G206</f>
        <v>2845.1</v>
      </c>
    </row>
    <row r="206" spans="1:7" ht="15.75" customHeight="1">
      <c r="A206" s="51" t="s">
        <v>107</v>
      </c>
      <c r="B206" s="66" t="s">
        <v>25</v>
      </c>
      <c r="C206" s="38" t="s">
        <v>34</v>
      </c>
      <c r="D206" s="38" t="s">
        <v>36</v>
      </c>
      <c r="E206" s="83" t="s">
        <v>217</v>
      </c>
      <c r="F206" s="38" t="s">
        <v>106</v>
      </c>
      <c r="G206" s="67">
        <v>2845.1</v>
      </c>
    </row>
    <row r="207" spans="1:7" ht="15.75" customHeight="1">
      <c r="A207" s="112" t="s">
        <v>495</v>
      </c>
      <c r="B207" s="66" t="s">
        <v>25</v>
      </c>
      <c r="C207" s="38" t="s">
        <v>33</v>
      </c>
      <c r="D207" s="46"/>
      <c r="E207" s="83"/>
      <c r="F207" s="46"/>
      <c r="G207" s="67">
        <f>SUM(G208)</f>
        <v>21.1</v>
      </c>
    </row>
    <row r="208" spans="1:7" ht="15.75" customHeight="1">
      <c r="A208" s="112" t="s">
        <v>24</v>
      </c>
      <c r="B208" s="66" t="s">
        <v>25</v>
      </c>
      <c r="C208" s="38" t="s">
        <v>33</v>
      </c>
      <c r="D208" s="46" t="s">
        <v>29</v>
      </c>
      <c r="E208" s="83"/>
      <c r="F208" s="46"/>
      <c r="G208" s="67">
        <f>SUM(G209)</f>
        <v>21.1</v>
      </c>
    </row>
    <row r="209" spans="1:7" ht="52.5" customHeight="1">
      <c r="A209" s="107" t="s">
        <v>124</v>
      </c>
      <c r="B209" s="66" t="s">
        <v>25</v>
      </c>
      <c r="C209" s="38" t="s">
        <v>33</v>
      </c>
      <c r="D209" s="46" t="s">
        <v>29</v>
      </c>
      <c r="E209" s="83" t="s">
        <v>225</v>
      </c>
      <c r="F209" s="46"/>
      <c r="G209" s="67">
        <f>G210</f>
        <v>21.1</v>
      </c>
    </row>
    <row r="210" spans="1:7" ht="89.25" customHeight="1">
      <c r="A210" s="43" t="s">
        <v>163</v>
      </c>
      <c r="B210" s="105" t="s">
        <v>25</v>
      </c>
      <c r="C210" s="38" t="s">
        <v>33</v>
      </c>
      <c r="D210" s="46" t="s">
        <v>29</v>
      </c>
      <c r="E210" s="83" t="s">
        <v>226</v>
      </c>
      <c r="F210" s="38"/>
      <c r="G210" s="84">
        <f>G211</f>
        <v>21.1</v>
      </c>
    </row>
    <row r="211" spans="1:7" ht="15.75" customHeight="1">
      <c r="A211" s="113" t="s">
        <v>60</v>
      </c>
      <c r="B211" s="105" t="s">
        <v>25</v>
      </c>
      <c r="C211" s="38" t="s">
        <v>33</v>
      </c>
      <c r="D211" s="46" t="s">
        <v>29</v>
      </c>
      <c r="E211" s="83" t="s">
        <v>226</v>
      </c>
      <c r="F211" s="38" t="s">
        <v>105</v>
      </c>
      <c r="G211" s="84">
        <f>G212</f>
        <v>21.1</v>
      </c>
    </row>
    <row r="212" spans="1:7" ht="37.5" customHeight="1">
      <c r="A212" s="108" t="s">
        <v>176</v>
      </c>
      <c r="B212" s="105" t="s">
        <v>25</v>
      </c>
      <c r="C212" s="38" t="s">
        <v>33</v>
      </c>
      <c r="D212" s="46" t="s">
        <v>29</v>
      </c>
      <c r="E212" s="83" t="s">
        <v>226</v>
      </c>
      <c r="F212" s="38" t="s">
        <v>175</v>
      </c>
      <c r="G212" s="67">
        <v>21.1</v>
      </c>
    </row>
    <row r="213" spans="1:7" ht="26.25" customHeight="1">
      <c r="A213" s="45" t="s">
        <v>94</v>
      </c>
      <c r="B213" s="61" t="s">
        <v>25</v>
      </c>
      <c r="C213" s="85" t="s">
        <v>87</v>
      </c>
      <c r="D213" s="38"/>
      <c r="E213" s="38"/>
      <c r="F213" s="38"/>
      <c r="G213" s="84">
        <f>SUM(G215)</f>
        <v>8694.2</v>
      </c>
    </row>
    <row r="214" spans="1:7" ht="28.5" customHeight="1">
      <c r="A214" s="45" t="s">
        <v>97</v>
      </c>
      <c r="B214" s="61" t="s">
        <v>25</v>
      </c>
      <c r="C214" s="85" t="s">
        <v>87</v>
      </c>
      <c r="D214" s="46" t="s">
        <v>29</v>
      </c>
      <c r="E214" s="38"/>
      <c r="F214" s="38"/>
      <c r="G214" s="84">
        <f>G215</f>
        <v>8694.2</v>
      </c>
    </row>
    <row r="215" spans="1:7" ht="25.5">
      <c r="A215" s="98" t="s">
        <v>127</v>
      </c>
      <c r="B215" s="61" t="s">
        <v>25</v>
      </c>
      <c r="C215" s="85" t="s">
        <v>87</v>
      </c>
      <c r="D215" s="46" t="s">
        <v>29</v>
      </c>
      <c r="E215" s="38" t="s">
        <v>228</v>
      </c>
      <c r="F215" s="38"/>
      <c r="G215" s="84">
        <f>SUM(G216)</f>
        <v>8694.2</v>
      </c>
    </row>
    <row r="216" spans="1:7" ht="14.25" customHeight="1">
      <c r="A216" s="99" t="s">
        <v>128</v>
      </c>
      <c r="B216" s="61" t="s">
        <v>25</v>
      </c>
      <c r="C216" s="85" t="s">
        <v>87</v>
      </c>
      <c r="D216" s="46" t="s">
        <v>29</v>
      </c>
      <c r="E216" s="38" t="s">
        <v>229</v>
      </c>
      <c r="F216" s="38"/>
      <c r="G216" s="84">
        <f>SUM(G218)</f>
        <v>8694.2</v>
      </c>
    </row>
    <row r="217" spans="1:7" ht="14.25" customHeight="1">
      <c r="A217" s="99" t="s">
        <v>130</v>
      </c>
      <c r="B217" s="66" t="s">
        <v>25</v>
      </c>
      <c r="C217" s="85" t="s">
        <v>87</v>
      </c>
      <c r="D217" s="46" t="s">
        <v>29</v>
      </c>
      <c r="E217" s="38" t="s">
        <v>229</v>
      </c>
      <c r="F217" s="38" t="s">
        <v>131</v>
      </c>
      <c r="G217" s="84">
        <f>G218</f>
        <v>8694.2</v>
      </c>
    </row>
    <row r="218" spans="1:7" ht="15" customHeight="1">
      <c r="A218" s="99" t="s">
        <v>128</v>
      </c>
      <c r="B218" s="66" t="s">
        <v>25</v>
      </c>
      <c r="C218" s="85" t="s">
        <v>87</v>
      </c>
      <c r="D218" s="46" t="s">
        <v>29</v>
      </c>
      <c r="E218" s="38" t="s">
        <v>229</v>
      </c>
      <c r="F218" s="38" t="s">
        <v>129</v>
      </c>
      <c r="G218" s="67">
        <v>8694.2</v>
      </c>
    </row>
    <row r="219" spans="1:7" ht="49.5" customHeight="1">
      <c r="A219" s="56" t="s">
        <v>496</v>
      </c>
      <c r="B219" s="105" t="s">
        <v>25</v>
      </c>
      <c r="C219" s="38" t="s">
        <v>73</v>
      </c>
      <c r="D219" s="46"/>
      <c r="E219" s="75"/>
      <c r="F219" s="23"/>
      <c r="G219" s="50">
        <f>SUM(G220+G229)</f>
        <v>42934.9</v>
      </c>
    </row>
    <row r="220" spans="1:7" ht="41.25" customHeight="1">
      <c r="A220" s="112" t="s">
        <v>95</v>
      </c>
      <c r="B220" s="105" t="s">
        <v>25</v>
      </c>
      <c r="C220" s="114">
        <v>14</v>
      </c>
      <c r="D220" s="38" t="s">
        <v>29</v>
      </c>
      <c r="E220" s="83"/>
      <c r="F220" s="38"/>
      <c r="G220" s="84">
        <f>G221</f>
        <v>20958.4</v>
      </c>
    </row>
    <row r="221" spans="1:7" ht="26.25" customHeight="1">
      <c r="A221" s="107" t="s">
        <v>134</v>
      </c>
      <c r="B221" s="105" t="s">
        <v>25</v>
      </c>
      <c r="C221" s="114">
        <v>14</v>
      </c>
      <c r="D221" s="38" t="s">
        <v>29</v>
      </c>
      <c r="E221" s="83" t="s">
        <v>223</v>
      </c>
      <c r="F221" s="38"/>
      <c r="G221" s="84">
        <f>G222</f>
        <v>20958.4</v>
      </c>
    </row>
    <row r="222" spans="1:7" ht="24" customHeight="1">
      <c r="A222" s="108" t="s">
        <v>132</v>
      </c>
      <c r="B222" s="105" t="s">
        <v>25</v>
      </c>
      <c r="C222" s="114">
        <v>14</v>
      </c>
      <c r="D222" s="38" t="s">
        <v>29</v>
      </c>
      <c r="E222" s="83" t="s">
        <v>230</v>
      </c>
      <c r="F222" s="38"/>
      <c r="G222" s="84">
        <f>G223+G226</f>
        <v>20958.4</v>
      </c>
    </row>
    <row r="223" spans="1:7" ht="15" customHeight="1">
      <c r="A223" s="108" t="s">
        <v>16</v>
      </c>
      <c r="B223" s="105" t="s">
        <v>25</v>
      </c>
      <c r="C223" s="114">
        <v>14</v>
      </c>
      <c r="D223" s="38" t="s">
        <v>29</v>
      </c>
      <c r="E223" s="83" t="s">
        <v>231</v>
      </c>
      <c r="F223" s="38"/>
      <c r="G223" s="84">
        <f>G224</f>
        <v>10128.6</v>
      </c>
    </row>
    <row r="224" spans="1:7" ht="15" customHeight="1">
      <c r="A224" s="108" t="s">
        <v>60</v>
      </c>
      <c r="B224" s="105" t="s">
        <v>25</v>
      </c>
      <c r="C224" s="114">
        <v>14</v>
      </c>
      <c r="D224" s="38" t="s">
        <v>29</v>
      </c>
      <c r="E224" s="83" t="s">
        <v>231</v>
      </c>
      <c r="F224" s="66">
        <v>500</v>
      </c>
      <c r="G224" s="84">
        <f>G225</f>
        <v>10128.6</v>
      </c>
    </row>
    <row r="225" spans="1:7" ht="15" customHeight="1">
      <c r="A225" s="108" t="s">
        <v>135</v>
      </c>
      <c r="B225" s="105" t="s">
        <v>25</v>
      </c>
      <c r="C225" s="114">
        <v>14</v>
      </c>
      <c r="D225" s="38" t="s">
        <v>29</v>
      </c>
      <c r="E225" s="83" t="s">
        <v>231</v>
      </c>
      <c r="F225" s="66">
        <v>511</v>
      </c>
      <c r="G225" s="67">
        <v>10128.6</v>
      </c>
    </row>
    <row r="226" spans="1:7" ht="27" customHeight="1">
      <c r="A226" s="107" t="s">
        <v>133</v>
      </c>
      <c r="B226" s="105" t="s">
        <v>25</v>
      </c>
      <c r="C226" s="114">
        <v>14</v>
      </c>
      <c r="D226" s="38" t="s">
        <v>29</v>
      </c>
      <c r="E226" s="83" t="s">
        <v>232</v>
      </c>
      <c r="F226" s="38"/>
      <c r="G226" s="84">
        <f>G227</f>
        <v>10829.8</v>
      </c>
    </row>
    <row r="227" spans="1:7" ht="18" customHeight="1">
      <c r="A227" s="108" t="s">
        <v>60</v>
      </c>
      <c r="B227" s="105" t="s">
        <v>25</v>
      </c>
      <c r="C227" s="114">
        <v>14</v>
      </c>
      <c r="D227" s="38" t="s">
        <v>29</v>
      </c>
      <c r="E227" s="83" t="s">
        <v>232</v>
      </c>
      <c r="F227" s="66">
        <v>500</v>
      </c>
      <c r="G227" s="84">
        <f>G228</f>
        <v>10829.8</v>
      </c>
    </row>
    <row r="228" spans="1:11" ht="17.25" customHeight="1">
      <c r="A228" s="108" t="s">
        <v>135</v>
      </c>
      <c r="B228" s="105" t="s">
        <v>25</v>
      </c>
      <c r="C228" s="114">
        <v>14</v>
      </c>
      <c r="D228" s="38" t="s">
        <v>29</v>
      </c>
      <c r="E228" s="83" t="s">
        <v>232</v>
      </c>
      <c r="F228" s="66">
        <v>511</v>
      </c>
      <c r="G228" s="67">
        <v>10829.8</v>
      </c>
      <c r="K228" s="3"/>
    </row>
    <row r="229" spans="1:11" ht="27" customHeight="1">
      <c r="A229" s="56" t="s">
        <v>497</v>
      </c>
      <c r="B229" s="105" t="s">
        <v>25</v>
      </c>
      <c r="C229" s="53">
        <v>14</v>
      </c>
      <c r="D229" s="38" t="s">
        <v>36</v>
      </c>
      <c r="E229" s="38"/>
      <c r="F229" s="46"/>
      <c r="G229" s="115">
        <f>SUM(G230)</f>
        <v>21976.5</v>
      </c>
      <c r="K229" s="3"/>
    </row>
    <row r="230" spans="1:7" s="8" customFormat="1" ht="18" customHeight="1">
      <c r="A230" s="70" t="s">
        <v>136</v>
      </c>
      <c r="B230" s="66" t="s">
        <v>25</v>
      </c>
      <c r="C230" s="53">
        <v>14</v>
      </c>
      <c r="D230" s="38" t="s">
        <v>36</v>
      </c>
      <c r="E230" s="75" t="s">
        <v>224</v>
      </c>
      <c r="F230" s="38"/>
      <c r="G230" s="67">
        <f>G231+G234+G237</f>
        <v>21976.5</v>
      </c>
    </row>
    <row r="231" spans="1:7" s="8" customFormat="1" ht="20.25" customHeight="1">
      <c r="A231" s="70" t="s">
        <v>371</v>
      </c>
      <c r="B231" s="66" t="s">
        <v>25</v>
      </c>
      <c r="C231" s="53">
        <v>14</v>
      </c>
      <c r="D231" s="38" t="s">
        <v>36</v>
      </c>
      <c r="E231" s="75" t="s">
        <v>370</v>
      </c>
      <c r="F231" s="38"/>
      <c r="G231" s="67">
        <f>G232</f>
        <v>19507.1</v>
      </c>
    </row>
    <row r="232" spans="1:7" s="8" customFormat="1" ht="15.75" customHeight="1">
      <c r="A232" s="108" t="s">
        <v>60</v>
      </c>
      <c r="B232" s="66" t="s">
        <v>25</v>
      </c>
      <c r="C232" s="53">
        <v>14</v>
      </c>
      <c r="D232" s="38" t="s">
        <v>36</v>
      </c>
      <c r="E232" s="75" t="s">
        <v>370</v>
      </c>
      <c r="F232" s="38" t="s">
        <v>105</v>
      </c>
      <c r="G232" s="67">
        <f>G233</f>
        <v>19507.1</v>
      </c>
    </row>
    <row r="233" spans="1:7" s="8" customFormat="1" ht="40.5" customHeight="1">
      <c r="A233" s="108" t="s">
        <v>176</v>
      </c>
      <c r="B233" s="66" t="s">
        <v>25</v>
      </c>
      <c r="C233" s="53">
        <v>14</v>
      </c>
      <c r="D233" s="38" t="s">
        <v>36</v>
      </c>
      <c r="E233" s="75" t="s">
        <v>370</v>
      </c>
      <c r="F233" s="38" t="s">
        <v>175</v>
      </c>
      <c r="G233" s="67">
        <v>19507.1</v>
      </c>
    </row>
    <row r="234" spans="1:7" s="8" customFormat="1" ht="30.75" customHeight="1">
      <c r="A234" s="108" t="s">
        <v>468</v>
      </c>
      <c r="B234" s="66" t="s">
        <v>25</v>
      </c>
      <c r="C234" s="53">
        <v>14</v>
      </c>
      <c r="D234" s="38" t="s">
        <v>36</v>
      </c>
      <c r="E234" s="75" t="s">
        <v>464</v>
      </c>
      <c r="F234" s="38"/>
      <c r="G234" s="67">
        <f>G235</f>
        <v>1484.4</v>
      </c>
    </row>
    <row r="235" spans="1:7" s="8" customFormat="1" ht="20.25" customHeight="1">
      <c r="A235" s="108" t="s">
        <v>60</v>
      </c>
      <c r="B235" s="66" t="s">
        <v>25</v>
      </c>
      <c r="C235" s="53">
        <v>14</v>
      </c>
      <c r="D235" s="38" t="s">
        <v>36</v>
      </c>
      <c r="E235" s="75" t="s">
        <v>464</v>
      </c>
      <c r="F235" s="38" t="s">
        <v>105</v>
      </c>
      <c r="G235" s="67">
        <f>G236</f>
        <v>1484.4</v>
      </c>
    </row>
    <row r="236" spans="1:7" s="8" customFormat="1" ht="17.25" customHeight="1">
      <c r="A236" s="108" t="s">
        <v>467</v>
      </c>
      <c r="B236" s="66" t="s">
        <v>25</v>
      </c>
      <c r="C236" s="53">
        <v>14</v>
      </c>
      <c r="D236" s="38" t="s">
        <v>36</v>
      </c>
      <c r="E236" s="75" t="s">
        <v>464</v>
      </c>
      <c r="F236" s="38" t="s">
        <v>466</v>
      </c>
      <c r="G236" s="67">
        <v>1484.4</v>
      </c>
    </row>
    <row r="237" spans="1:7" s="8" customFormat="1" ht="32.25" customHeight="1">
      <c r="A237" s="108" t="s">
        <v>469</v>
      </c>
      <c r="B237" s="66" t="s">
        <v>25</v>
      </c>
      <c r="C237" s="53">
        <v>14</v>
      </c>
      <c r="D237" s="38" t="s">
        <v>36</v>
      </c>
      <c r="E237" s="75" t="s">
        <v>465</v>
      </c>
      <c r="F237" s="38"/>
      <c r="G237" s="67">
        <f>G238</f>
        <v>985</v>
      </c>
    </row>
    <row r="238" spans="1:7" s="8" customFormat="1" ht="19.5" customHeight="1">
      <c r="A238" s="108" t="s">
        <v>60</v>
      </c>
      <c r="B238" s="66" t="s">
        <v>25</v>
      </c>
      <c r="C238" s="53">
        <v>14</v>
      </c>
      <c r="D238" s="38" t="s">
        <v>36</v>
      </c>
      <c r="E238" s="75" t="s">
        <v>465</v>
      </c>
      <c r="F238" s="38" t="s">
        <v>105</v>
      </c>
      <c r="G238" s="67">
        <f>G239</f>
        <v>985</v>
      </c>
    </row>
    <row r="239" spans="1:7" s="8" customFormat="1" ht="18.75" customHeight="1">
      <c r="A239" s="108" t="s">
        <v>467</v>
      </c>
      <c r="B239" s="66" t="s">
        <v>25</v>
      </c>
      <c r="C239" s="53">
        <v>14</v>
      </c>
      <c r="D239" s="38" t="s">
        <v>36</v>
      </c>
      <c r="E239" s="75" t="s">
        <v>465</v>
      </c>
      <c r="F239" s="38" t="s">
        <v>466</v>
      </c>
      <c r="G239" s="67">
        <v>985</v>
      </c>
    </row>
    <row r="240" spans="1:11" ht="18.75" customHeight="1">
      <c r="A240" s="116" t="s">
        <v>63</v>
      </c>
      <c r="B240" s="66" t="s">
        <v>25</v>
      </c>
      <c r="C240" s="100"/>
      <c r="D240" s="23"/>
      <c r="E240" s="100"/>
      <c r="F240" s="23"/>
      <c r="G240" s="117">
        <f>SUM(G166+G201+G207+G213+G219)</f>
        <v>70474.6</v>
      </c>
      <c r="H240" s="3"/>
      <c r="I240" s="14"/>
      <c r="K240" s="11"/>
    </row>
    <row r="241" spans="1:7" ht="30.75" customHeight="1">
      <c r="A241" s="113" t="s">
        <v>68</v>
      </c>
      <c r="B241" s="66" t="s">
        <v>26</v>
      </c>
      <c r="C241" s="76"/>
      <c r="D241" s="75"/>
      <c r="E241" s="96"/>
      <c r="F241" s="96"/>
      <c r="G241" s="97"/>
    </row>
    <row r="242" spans="1:8" ht="12.75">
      <c r="A242" s="37" t="s">
        <v>52</v>
      </c>
      <c r="B242" s="61" t="s">
        <v>26</v>
      </c>
      <c r="C242" s="72" t="s">
        <v>29</v>
      </c>
      <c r="D242" s="118"/>
      <c r="E242" s="119"/>
      <c r="F242" s="119"/>
      <c r="G242" s="97">
        <f>G243+G250+G283+G279</f>
        <v>46569.70000000001</v>
      </c>
      <c r="H242" s="3"/>
    </row>
    <row r="243" spans="1:7" ht="29.25" customHeight="1">
      <c r="A243" s="37" t="s">
        <v>69</v>
      </c>
      <c r="B243" s="61" t="s">
        <v>26</v>
      </c>
      <c r="C243" s="64" t="s">
        <v>29</v>
      </c>
      <c r="D243" s="103" t="s">
        <v>34</v>
      </c>
      <c r="E243" s="23"/>
      <c r="F243" s="119"/>
      <c r="G243" s="97">
        <f>SUM(G244)</f>
        <v>1907.5</v>
      </c>
    </row>
    <row r="244" spans="1:7" ht="24" customHeight="1">
      <c r="A244" s="44" t="s">
        <v>138</v>
      </c>
      <c r="B244" s="61" t="s">
        <v>26</v>
      </c>
      <c r="C244" s="64" t="s">
        <v>29</v>
      </c>
      <c r="D244" s="103" t="s">
        <v>34</v>
      </c>
      <c r="E244" s="74" t="s">
        <v>233</v>
      </c>
      <c r="F244" s="119"/>
      <c r="G244" s="97">
        <f>SUM(G245:G245)</f>
        <v>1907.5</v>
      </c>
    </row>
    <row r="245" spans="1:7" ht="18" customHeight="1">
      <c r="A245" s="44" t="s">
        <v>79</v>
      </c>
      <c r="B245" s="61" t="s">
        <v>26</v>
      </c>
      <c r="C245" s="64" t="s">
        <v>29</v>
      </c>
      <c r="D245" s="103" t="s">
        <v>34</v>
      </c>
      <c r="E245" s="74" t="s">
        <v>234</v>
      </c>
      <c r="F245" s="74"/>
      <c r="G245" s="97">
        <f>G246</f>
        <v>1907.5</v>
      </c>
    </row>
    <row r="246" spans="1:8" ht="30" customHeight="1">
      <c r="A246" s="91" t="s">
        <v>117</v>
      </c>
      <c r="B246" s="61" t="s">
        <v>26</v>
      </c>
      <c r="C246" s="64" t="s">
        <v>29</v>
      </c>
      <c r="D246" s="103" t="s">
        <v>34</v>
      </c>
      <c r="E246" s="38" t="s">
        <v>235</v>
      </c>
      <c r="F246" s="74"/>
      <c r="G246" s="80">
        <f>G247</f>
        <v>1907.5</v>
      </c>
      <c r="H246" s="3"/>
    </row>
    <row r="247" spans="1:7" ht="26.25" customHeight="1">
      <c r="A247" s="70" t="s">
        <v>112</v>
      </c>
      <c r="B247" s="61" t="s">
        <v>26</v>
      </c>
      <c r="C247" s="64" t="s">
        <v>29</v>
      </c>
      <c r="D247" s="103" t="s">
        <v>34</v>
      </c>
      <c r="E247" s="38" t="s">
        <v>235</v>
      </c>
      <c r="F247" s="61">
        <v>120</v>
      </c>
      <c r="G247" s="67">
        <f>G248+G249</f>
        <v>1907.5</v>
      </c>
    </row>
    <row r="248" spans="1:7" ht="26.25" customHeight="1">
      <c r="A248" s="70" t="s">
        <v>279</v>
      </c>
      <c r="B248" s="61" t="s">
        <v>26</v>
      </c>
      <c r="C248" s="64" t="s">
        <v>29</v>
      </c>
      <c r="D248" s="103" t="s">
        <v>34</v>
      </c>
      <c r="E248" s="38" t="s">
        <v>235</v>
      </c>
      <c r="F248" s="61">
        <v>121</v>
      </c>
      <c r="G248" s="67">
        <v>1465</v>
      </c>
    </row>
    <row r="249" spans="1:7" ht="36.75" customHeight="1">
      <c r="A249" s="70" t="s">
        <v>207</v>
      </c>
      <c r="B249" s="61" t="s">
        <v>26</v>
      </c>
      <c r="C249" s="64" t="s">
        <v>29</v>
      </c>
      <c r="D249" s="103" t="s">
        <v>34</v>
      </c>
      <c r="E249" s="38" t="s">
        <v>235</v>
      </c>
      <c r="F249" s="61">
        <v>129</v>
      </c>
      <c r="G249" s="67">
        <v>442.5</v>
      </c>
    </row>
    <row r="250" spans="1:7" ht="45.75" customHeight="1">
      <c r="A250" s="120" t="s">
        <v>72</v>
      </c>
      <c r="B250" s="61" t="s">
        <v>26</v>
      </c>
      <c r="C250" s="64" t="s">
        <v>29</v>
      </c>
      <c r="D250" s="74" t="s">
        <v>42</v>
      </c>
      <c r="E250" s="75"/>
      <c r="F250" s="96"/>
      <c r="G250" s="50">
        <f>G251</f>
        <v>40547.40000000001</v>
      </c>
    </row>
    <row r="251" spans="1:7" ht="30.75" customHeight="1">
      <c r="A251" s="65" t="s">
        <v>116</v>
      </c>
      <c r="B251" s="61" t="s">
        <v>26</v>
      </c>
      <c r="C251" s="64" t="s">
        <v>29</v>
      </c>
      <c r="D251" s="74" t="s">
        <v>42</v>
      </c>
      <c r="E251" s="74" t="s">
        <v>236</v>
      </c>
      <c r="F251" s="38"/>
      <c r="G251" s="84">
        <f>G252</f>
        <v>40547.40000000001</v>
      </c>
    </row>
    <row r="252" spans="1:8" ht="28.5" customHeight="1">
      <c r="A252" s="44" t="s">
        <v>118</v>
      </c>
      <c r="B252" s="61" t="s">
        <v>26</v>
      </c>
      <c r="C252" s="64" t="s">
        <v>29</v>
      </c>
      <c r="D252" s="74" t="s">
        <v>42</v>
      </c>
      <c r="E252" s="38" t="s">
        <v>237</v>
      </c>
      <c r="F252" s="38"/>
      <c r="G252" s="84">
        <f>G253+G260+G263+G270</f>
        <v>40547.40000000001</v>
      </c>
      <c r="H252" s="3"/>
    </row>
    <row r="253" spans="1:8" ht="16.5" customHeight="1">
      <c r="A253" s="121" t="s">
        <v>353</v>
      </c>
      <c r="B253" s="61" t="s">
        <v>26</v>
      </c>
      <c r="C253" s="64" t="s">
        <v>29</v>
      </c>
      <c r="D253" s="103" t="s">
        <v>42</v>
      </c>
      <c r="E253" s="74" t="s">
        <v>352</v>
      </c>
      <c r="F253" s="74"/>
      <c r="G253" s="97">
        <f>G254</f>
        <v>1165.6</v>
      </c>
      <c r="H253" s="3"/>
    </row>
    <row r="254" spans="1:7" ht="38.25">
      <c r="A254" s="70" t="s">
        <v>347</v>
      </c>
      <c r="B254" s="61" t="s">
        <v>26</v>
      </c>
      <c r="C254" s="64" t="s">
        <v>29</v>
      </c>
      <c r="D254" s="103" t="s">
        <v>42</v>
      </c>
      <c r="E254" s="74" t="s">
        <v>346</v>
      </c>
      <c r="F254" s="104"/>
      <c r="G254" s="172">
        <f>G255+G259</f>
        <v>1165.6</v>
      </c>
    </row>
    <row r="255" spans="1:7" ht="26.25" customHeight="1">
      <c r="A255" s="70" t="s">
        <v>112</v>
      </c>
      <c r="B255" s="61" t="s">
        <v>26</v>
      </c>
      <c r="C255" s="64" t="s">
        <v>29</v>
      </c>
      <c r="D255" s="103" t="s">
        <v>42</v>
      </c>
      <c r="E255" s="74" t="s">
        <v>346</v>
      </c>
      <c r="F255" s="61">
        <v>120</v>
      </c>
      <c r="G255" s="173">
        <f>G256+G257</f>
        <v>1105.6</v>
      </c>
    </row>
    <row r="256" spans="1:7" ht="24.75" customHeight="1">
      <c r="A256" s="70" t="s">
        <v>279</v>
      </c>
      <c r="B256" s="61" t="s">
        <v>26</v>
      </c>
      <c r="C256" s="64" t="s">
        <v>29</v>
      </c>
      <c r="D256" s="103" t="s">
        <v>42</v>
      </c>
      <c r="E256" s="74" t="s">
        <v>346</v>
      </c>
      <c r="F256" s="61">
        <v>121</v>
      </c>
      <c r="G256" s="173">
        <v>849.3</v>
      </c>
    </row>
    <row r="257" spans="1:7" ht="40.5" customHeight="1">
      <c r="A257" s="70" t="s">
        <v>207</v>
      </c>
      <c r="B257" s="61" t="s">
        <v>26</v>
      </c>
      <c r="C257" s="64" t="s">
        <v>29</v>
      </c>
      <c r="D257" s="103" t="s">
        <v>42</v>
      </c>
      <c r="E257" s="74" t="s">
        <v>346</v>
      </c>
      <c r="F257" s="61">
        <v>129</v>
      </c>
      <c r="G257" s="173">
        <v>256.3</v>
      </c>
    </row>
    <row r="258" spans="1:7" ht="40.5" customHeight="1">
      <c r="A258" s="70" t="s">
        <v>110</v>
      </c>
      <c r="B258" s="61" t="s">
        <v>26</v>
      </c>
      <c r="C258" s="64" t="s">
        <v>29</v>
      </c>
      <c r="D258" s="103" t="s">
        <v>42</v>
      </c>
      <c r="E258" s="74" t="s">
        <v>346</v>
      </c>
      <c r="F258" s="61">
        <v>240</v>
      </c>
      <c r="G258" s="173">
        <f>G259</f>
        <v>60</v>
      </c>
    </row>
    <row r="259" spans="1:7" ht="21.75" customHeight="1">
      <c r="A259" s="70" t="s">
        <v>389</v>
      </c>
      <c r="B259" s="61" t="s">
        <v>26</v>
      </c>
      <c r="C259" s="64" t="s">
        <v>29</v>
      </c>
      <c r="D259" s="103" t="s">
        <v>42</v>
      </c>
      <c r="E259" s="74" t="s">
        <v>346</v>
      </c>
      <c r="F259" s="61">
        <v>244</v>
      </c>
      <c r="G259" s="173">
        <v>60</v>
      </c>
    </row>
    <row r="260" spans="1:7" ht="25.5">
      <c r="A260" s="70" t="s">
        <v>20</v>
      </c>
      <c r="B260" s="61" t="s">
        <v>26</v>
      </c>
      <c r="C260" s="64" t="s">
        <v>29</v>
      </c>
      <c r="D260" s="74" t="s">
        <v>42</v>
      </c>
      <c r="E260" s="83" t="s">
        <v>238</v>
      </c>
      <c r="F260" s="74"/>
      <c r="G260" s="84">
        <f>G261</f>
        <v>50</v>
      </c>
    </row>
    <row r="261" spans="1:7" ht="28.5" customHeight="1">
      <c r="A261" s="70" t="s">
        <v>110</v>
      </c>
      <c r="B261" s="61" t="s">
        <v>26</v>
      </c>
      <c r="C261" s="64" t="s">
        <v>29</v>
      </c>
      <c r="D261" s="74" t="s">
        <v>42</v>
      </c>
      <c r="E261" s="83" t="s">
        <v>238</v>
      </c>
      <c r="F261" s="38" t="s">
        <v>109</v>
      </c>
      <c r="G261" s="84">
        <f>SUM(G262)</f>
        <v>50</v>
      </c>
    </row>
    <row r="262" spans="1:7" ht="18.75" customHeight="1">
      <c r="A262" s="70" t="s">
        <v>389</v>
      </c>
      <c r="B262" s="61" t="s">
        <v>26</v>
      </c>
      <c r="C262" s="64" t="s">
        <v>29</v>
      </c>
      <c r="D262" s="74" t="s">
        <v>42</v>
      </c>
      <c r="E262" s="83" t="s">
        <v>238</v>
      </c>
      <c r="F262" s="74" t="s">
        <v>108</v>
      </c>
      <c r="G262" s="67">
        <v>50</v>
      </c>
    </row>
    <row r="263" spans="1:7" ht="26.25" customHeight="1">
      <c r="A263" s="70" t="s">
        <v>18</v>
      </c>
      <c r="B263" s="61" t="s">
        <v>26</v>
      </c>
      <c r="C263" s="64" t="s">
        <v>29</v>
      </c>
      <c r="D263" s="103" t="s">
        <v>42</v>
      </c>
      <c r="E263" s="74" t="s">
        <v>239</v>
      </c>
      <c r="F263" s="104"/>
      <c r="G263" s="97">
        <f>G264+G268</f>
        <v>582.8000000000001</v>
      </c>
    </row>
    <row r="264" spans="1:7" ht="26.25" customHeight="1">
      <c r="A264" s="70" t="s">
        <v>112</v>
      </c>
      <c r="B264" s="61" t="s">
        <v>26</v>
      </c>
      <c r="C264" s="64" t="s">
        <v>29</v>
      </c>
      <c r="D264" s="103" t="s">
        <v>42</v>
      </c>
      <c r="E264" s="74" t="s">
        <v>239</v>
      </c>
      <c r="F264" s="61">
        <v>120</v>
      </c>
      <c r="G264" s="67">
        <f>G265+G267+G266</f>
        <v>538.6</v>
      </c>
    </row>
    <row r="265" spans="1:7" ht="30.75" customHeight="1">
      <c r="A265" s="70" t="s">
        <v>279</v>
      </c>
      <c r="B265" s="61" t="s">
        <v>26</v>
      </c>
      <c r="C265" s="64" t="s">
        <v>29</v>
      </c>
      <c r="D265" s="103" t="s">
        <v>42</v>
      </c>
      <c r="E265" s="74" t="s">
        <v>239</v>
      </c>
      <c r="F265" s="61">
        <v>121</v>
      </c>
      <c r="G265" s="67">
        <v>398.3</v>
      </c>
    </row>
    <row r="266" spans="1:7" ht="30.75" customHeight="1">
      <c r="A266" s="70" t="s">
        <v>141</v>
      </c>
      <c r="B266" s="61" t="s">
        <v>26</v>
      </c>
      <c r="C266" s="64" t="s">
        <v>29</v>
      </c>
      <c r="D266" s="103" t="s">
        <v>42</v>
      </c>
      <c r="E266" s="74" t="s">
        <v>239</v>
      </c>
      <c r="F266" s="61">
        <v>122</v>
      </c>
      <c r="G266" s="67">
        <v>20</v>
      </c>
    </row>
    <row r="267" spans="1:7" ht="35.25" customHeight="1">
      <c r="A267" s="70" t="s">
        <v>207</v>
      </c>
      <c r="B267" s="61" t="s">
        <v>26</v>
      </c>
      <c r="C267" s="64" t="s">
        <v>29</v>
      </c>
      <c r="D267" s="103" t="s">
        <v>42</v>
      </c>
      <c r="E267" s="74" t="s">
        <v>239</v>
      </c>
      <c r="F267" s="61">
        <v>129</v>
      </c>
      <c r="G267" s="67">
        <v>120.3</v>
      </c>
    </row>
    <row r="268" spans="1:7" ht="30" customHeight="1">
      <c r="A268" s="70" t="s">
        <v>110</v>
      </c>
      <c r="B268" s="61" t="s">
        <v>26</v>
      </c>
      <c r="C268" s="64" t="s">
        <v>29</v>
      </c>
      <c r="D268" s="103" t="s">
        <v>42</v>
      </c>
      <c r="E268" s="74" t="s">
        <v>239</v>
      </c>
      <c r="F268" s="61">
        <v>240</v>
      </c>
      <c r="G268" s="71">
        <f>G269</f>
        <v>44.2</v>
      </c>
    </row>
    <row r="269" spans="1:7" ht="16.5" customHeight="1">
      <c r="A269" s="70" t="s">
        <v>390</v>
      </c>
      <c r="B269" s="61" t="s">
        <v>26</v>
      </c>
      <c r="C269" s="64" t="s">
        <v>29</v>
      </c>
      <c r="D269" s="103" t="s">
        <v>42</v>
      </c>
      <c r="E269" s="74" t="s">
        <v>239</v>
      </c>
      <c r="F269" s="61">
        <v>244</v>
      </c>
      <c r="G269" s="71">
        <v>44.2</v>
      </c>
    </row>
    <row r="270" spans="1:9" ht="25.5" customHeight="1">
      <c r="A270" s="91" t="s">
        <v>117</v>
      </c>
      <c r="B270" s="61" t="s">
        <v>26</v>
      </c>
      <c r="C270" s="64" t="s">
        <v>29</v>
      </c>
      <c r="D270" s="103" t="s">
        <v>42</v>
      </c>
      <c r="E270" s="38" t="s">
        <v>210</v>
      </c>
      <c r="F270" s="74"/>
      <c r="G270" s="80">
        <f>G271+G275+G278</f>
        <v>38749.00000000001</v>
      </c>
      <c r="I270" s="3"/>
    </row>
    <row r="271" spans="1:7" ht="26.25" customHeight="1">
      <c r="A271" s="70" t="s">
        <v>112</v>
      </c>
      <c r="B271" s="61" t="s">
        <v>26</v>
      </c>
      <c r="C271" s="64" t="s">
        <v>29</v>
      </c>
      <c r="D271" s="103" t="s">
        <v>42</v>
      </c>
      <c r="E271" s="38" t="s">
        <v>210</v>
      </c>
      <c r="F271" s="61">
        <v>120</v>
      </c>
      <c r="G271" s="67">
        <f>G272+G274+G273</f>
        <v>29669.100000000002</v>
      </c>
    </row>
    <row r="272" spans="1:7" ht="25.5" customHeight="1">
      <c r="A272" s="70" t="s">
        <v>279</v>
      </c>
      <c r="B272" s="61" t="s">
        <v>26</v>
      </c>
      <c r="C272" s="64" t="s">
        <v>29</v>
      </c>
      <c r="D272" s="103" t="s">
        <v>42</v>
      </c>
      <c r="E272" s="38" t="s">
        <v>210</v>
      </c>
      <c r="F272" s="61">
        <v>121</v>
      </c>
      <c r="G272" s="67">
        <v>22153.2</v>
      </c>
    </row>
    <row r="273" spans="1:7" ht="26.25" customHeight="1">
      <c r="A273" s="70" t="s">
        <v>141</v>
      </c>
      <c r="B273" s="61" t="s">
        <v>26</v>
      </c>
      <c r="C273" s="64" t="s">
        <v>29</v>
      </c>
      <c r="D273" s="103" t="s">
        <v>42</v>
      </c>
      <c r="E273" s="38" t="s">
        <v>210</v>
      </c>
      <c r="F273" s="61">
        <v>122</v>
      </c>
      <c r="G273" s="67">
        <v>825.7</v>
      </c>
    </row>
    <row r="274" spans="1:7" ht="37.5" customHeight="1">
      <c r="A274" s="70" t="s">
        <v>207</v>
      </c>
      <c r="B274" s="61" t="s">
        <v>26</v>
      </c>
      <c r="C274" s="64" t="s">
        <v>29</v>
      </c>
      <c r="D274" s="103" t="s">
        <v>42</v>
      </c>
      <c r="E274" s="38" t="s">
        <v>210</v>
      </c>
      <c r="F274" s="61">
        <v>129</v>
      </c>
      <c r="G274" s="67">
        <v>6690.2</v>
      </c>
    </row>
    <row r="275" spans="1:7" ht="26.25" customHeight="1">
      <c r="A275" s="70" t="s">
        <v>110</v>
      </c>
      <c r="B275" s="61" t="s">
        <v>26</v>
      </c>
      <c r="C275" s="64" t="s">
        <v>29</v>
      </c>
      <c r="D275" s="103" t="s">
        <v>42</v>
      </c>
      <c r="E275" s="38" t="s">
        <v>210</v>
      </c>
      <c r="F275" s="61">
        <v>240</v>
      </c>
      <c r="G275" s="67">
        <f>G276</f>
        <v>8856.1</v>
      </c>
    </row>
    <row r="276" spans="1:7" ht="16.5" customHeight="1">
      <c r="A276" s="70" t="s">
        <v>391</v>
      </c>
      <c r="B276" s="61" t="s">
        <v>26</v>
      </c>
      <c r="C276" s="64" t="s">
        <v>29</v>
      </c>
      <c r="D276" s="103" t="s">
        <v>42</v>
      </c>
      <c r="E276" s="38" t="s">
        <v>210</v>
      </c>
      <c r="F276" s="61">
        <v>244</v>
      </c>
      <c r="G276" s="67">
        <v>8856.1</v>
      </c>
    </row>
    <row r="277" spans="1:7" ht="15" customHeight="1">
      <c r="A277" s="70" t="s">
        <v>386</v>
      </c>
      <c r="B277" s="61" t="s">
        <v>26</v>
      </c>
      <c r="C277" s="64" t="s">
        <v>29</v>
      </c>
      <c r="D277" s="103" t="s">
        <v>42</v>
      </c>
      <c r="E277" s="38" t="s">
        <v>210</v>
      </c>
      <c r="F277" s="61">
        <v>244</v>
      </c>
      <c r="G277" s="67">
        <v>771.5</v>
      </c>
    </row>
    <row r="278" spans="1:7" ht="19.5" customHeight="1">
      <c r="A278" s="70" t="s">
        <v>17</v>
      </c>
      <c r="B278" s="61" t="s">
        <v>26</v>
      </c>
      <c r="C278" s="64" t="s">
        <v>29</v>
      </c>
      <c r="D278" s="103" t="s">
        <v>42</v>
      </c>
      <c r="E278" s="38" t="s">
        <v>210</v>
      </c>
      <c r="F278" s="61">
        <v>850</v>
      </c>
      <c r="G278" s="67">
        <v>223.8</v>
      </c>
    </row>
    <row r="279" spans="1:7" ht="20.25" customHeight="1">
      <c r="A279" s="70" t="s">
        <v>282</v>
      </c>
      <c r="B279" s="61" t="s">
        <v>26</v>
      </c>
      <c r="C279" s="64" t="s">
        <v>29</v>
      </c>
      <c r="D279" s="103" t="s">
        <v>31</v>
      </c>
      <c r="E279" s="38"/>
      <c r="F279" s="61"/>
      <c r="G279" s="67">
        <f>G280</f>
        <v>10.4</v>
      </c>
    </row>
    <row r="280" spans="1:7" ht="42" customHeight="1">
      <c r="A280" s="70" t="s">
        <v>317</v>
      </c>
      <c r="B280" s="61" t="s">
        <v>26</v>
      </c>
      <c r="C280" s="64" t="s">
        <v>29</v>
      </c>
      <c r="D280" s="103" t="s">
        <v>31</v>
      </c>
      <c r="E280" s="38" t="s">
        <v>316</v>
      </c>
      <c r="F280" s="61"/>
      <c r="G280" s="67">
        <f>G281</f>
        <v>10.4</v>
      </c>
    </row>
    <row r="281" spans="1:7" ht="27" customHeight="1">
      <c r="A281" s="70" t="s">
        <v>110</v>
      </c>
      <c r="B281" s="61" t="s">
        <v>26</v>
      </c>
      <c r="C281" s="64" t="s">
        <v>29</v>
      </c>
      <c r="D281" s="103" t="s">
        <v>31</v>
      </c>
      <c r="E281" s="38" t="s">
        <v>316</v>
      </c>
      <c r="F281" s="61">
        <v>240</v>
      </c>
      <c r="G281" s="67">
        <f>G282</f>
        <v>10.4</v>
      </c>
    </row>
    <row r="282" spans="1:7" ht="17.25" customHeight="1">
      <c r="A282" s="70" t="s">
        <v>390</v>
      </c>
      <c r="B282" s="61" t="s">
        <v>26</v>
      </c>
      <c r="C282" s="64" t="s">
        <v>29</v>
      </c>
      <c r="D282" s="103" t="s">
        <v>31</v>
      </c>
      <c r="E282" s="38" t="s">
        <v>316</v>
      </c>
      <c r="F282" s="61">
        <v>244</v>
      </c>
      <c r="G282" s="67">
        <v>10.4</v>
      </c>
    </row>
    <row r="283" spans="1:7" ht="13.5" customHeight="1">
      <c r="A283" s="45" t="s">
        <v>56</v>
      </c>
      <c r="B283" s="61" t="s">
        <v>26</v>
      </c>
      <c r="C283" s="85" t="s">
        <v>29</v>
      </c>
      <c r="D283" s="38" t="s">
        <v>87</v>
      </c>
      <c r="E283" s="38"/>
      <c r="F283" s="104"/>
      <c r="G283" s="50">
        <f>SUM(G288+G292+G284)+G310+G306+G296</f>
        <v>4104.4</v>
      </c>
    </row>
    <row r="284" spans="1:7" ht="37.5" customHeight="1">
      <c r="A284" s="122" t="s">
        <v>319</v>
      </c>
      <c r="B284" s="61" t="s">
        <v>26</v>
      </c>
      <c r="C284" s="38" t="s">
        <v>29</v>
      </c>
      <c r="D284" s="38" t="s">
        <v>87</v>
      </c>
      <c r="E284" s="38" t="s">
        <v>305</v>
      </c>
      <c r="F284" s="61"/>
      <c r="G284" s="67">
        <f>G285</f>
        <v>30</v>
      </c>
    </row>
    <row r="285" spans="1:7" ht="18.75" customHeight="1">
      <c r="A285" s="91" t="s">
        <v>156</v>
      </c>
      <c r="B285" s="64" t="s">
        <v>26</v>
      </c>
      <c r="C285" s="38" t="s">
        <v>29</v>
      </c>
      <c r="D285" s="38" t="s">
        <v>87</v>
      </c>
      <c r="E285" s="38" t="s">
        <v>304</v>
      </c>
      <c r="F285" s="23"/>
      <c r="G285" s="67">
        <f>G286</f>
        <v>30</v>
      </c>
    </row>
    <row r="286" spans="1:7" ht="26.25" customHeight="1">
      <c r="A286" s="70" t="s">
        <v>110</v>
      </c>
      <c r="B286" s="64" t="s">
        <v>26</v>
      </c>
      <c r="C286" s="38" t="s">
        <v>29</v>
      </c>
      <c r="D286" s="38" t="s">
        <v>87</v>
      </c>
      <c r="E286" s="38" t="s">
        <v>304</v>
      </c>
      <c r="F286" s="23">
        <v>240</v>
      </c>
      <c r="G286" s="67">
        <f>G287</f>
        <v>30</v>
      </c>
    </row>
    <row r="287" spans="1:7" ht="20.25" customHeight="1">
      <c r="A287" s="70" t="s">
        <v>389</v>
      </c>
      <c r="B287" s="64" t="s">
        <v>26</v>
      </c>
      <c r="C287" s="38" t="s">
        <v>29</v>
      </c>
      <c r="D287" s="38" t="s">
        <v>87</v>
      </c>
      <c r="E287" s="38" t="s">
        <v>304</v>
      </c>
      <c r="F287" s="23">
        <v>244</v>
      </c>
      <c r="G287" s="67">
        <v>30</v>
      </c>
    </row>
    <row r="288" spans="1:7" ht="40.5" customHeight="1">
      <c r="A288" s="123" t="s">
        <v>320</v>
      </c>
      <c r="B288" s="124" t="s">
        <v>26</v>
      </c>
      <c r="C288" s="38" t="s">
        <v>29</v>
      </c>
      <c r="D288" s="38" t="s">
        <v>87</v>
      </c>
      <c r="E288" s="38" t="s">
        <v>297</v>
      </c>
      <c r="F288" s="74"/>
      <c r="G288" s="125">
        <f>G289</f>
        <v>209.9</v>
      </c>
    </row>
    <row r="289" spans="1:7" ht="15" customHeight="1">
      <c r="A289" s="126" t="s">
        <v>298</v>
      </c>
      <c r="B289" s="124" t="s">
        <v>26</v>
      </c>
      <c r="C289" s="38" t="s">
        <v>29</v>
      </c>
      <c r="D289" s="38" t="s">
        <v>87</v>
      </c>
      <c r="E289" s="38" t="s">
        <v>299</v>
      </c>
      <c r="F289" s="74"/>
      <c r="G289" s="127">
        <f>G290</f>
        <v>209.9</v>
      </c>
    </row>
    <row r="290" spans="1:7" ht="30" customHeight="1">
      <c r="A290" s="70" t="s">
        <v>110</v>
      </c>
      <c r="B290" s="124" t="s">
        <v>26</v>
      </c>
      <c r="C290" s="38" t="s">
        <v>29</v>
      </c>
      <c r="D290" s="38" t="s">
        <v>87</v>
      </c>
      <c r="E290" s="38" t="s">
        <v>299</v>
      </c>
      <c r="F290" s="61">
        <v>240</v>
      </c>
      <c r="G290" s="127">
        <f>G291</f>
        <v>209.9</v>
      </c>
    </row>
    <row r="291" spans="1:7" ht="19.5" customHeight="1">
      <c r="A291" s="70" t="s">
        <v>389</v>
      </c>
      <c r="B291" s="124" t="s">
        <v>26</v>
      </c>
      <c r="C291" s="38" t="s">
        <v>29</v>
      </c>
      <c r="D291" s="38" t="s">
        <v>87</v>
      </c>
      <c r="E291" s="38" t="s">
        <v>299</v>
      </c>
      <c r="F291" s="61">
        <v>244</v>
      </c>
      <c r="G291" s="125">
        <v>209.9</v>
      </c>
    </row>
    <row r="292" spans="1:7" ht="81.75" customHeight="1">
      <c r="A292" s="128" t="s">
        <v>372</v>
      </c>
      <c r="B292" s="64" t="s">
        <v>26</v>
      </c>
      <c r="C292" s="38" t="s">
        <v>29</v>
      </c>
      <c r="D292" s="38" t="s">
        <v>87</v>
      </c>
      <c r="E292" s="38" t="s">
        <v>240</v>
      </c>
      <c r="F292" s="61"/>
      <c r="G292" s="67">
        <f>G293</f>
        <v>60</v>
      </c>
    </row>
    <row r="293" spans="1:7" ht="17.25" customHeight="1">
      <c r="A293" s="91" t="s">
        <v>156</v>
      </c>
      <c r="B293" s="64" t="s">
        <v>26</v>
      </c>
      <c r="C293" s="38" t="s">
        <v>29</v>
      </c>
      <c r="D293" s="38" t="s">
        <v>87</v>
      </c>
      <c r="E293" s="38" t="s">
        <v>280</v>
      </c>
      <c r="F293" s="61"/>
      <c r="G293" s="67">
        <f>G294</f>
        <v>60</v>
      </c>
    </row>
    <row r="294" spans="1:7" ht="25.5" customHeight="1">
      <c r="A294" s="70" t="s">
        <v>110</v>
      </c>
      <c r="B294" s="124" t="s">
        <v>26</v>
      </c>
      <c r="C294" s="38" t="s">
        <v>29</v>
      </c>
      <c r="D294" s="38" t="s">
        <v>87</v>
      </c>
      <c r="E294" s="38" t="s">
        <v>280</v>
      </c>
      <c r="F294" s="61">
        <v>240</v>
      </c>
      <c r="G294" s="67">
        <f>G295</f>
        <v>60</v>
      </c>
    </row>
    <row r="295" spans="1:7" ht="18" customHeight="1">
      <c r="A295" s="70" t="s">
        <v>389</v>
      </c>
      <c r="B295" s="124" t="s">
        <v>26</v>
      </c>
      <c r="C295" s="38" t="s">
        <v>29</v>
      </c>
      <c r="D295" s="38" t="s">
        <v>87</v>
      </c>
      <c r="E295" s="38" t="s">
        <v>280</v>
      </c>
      <c r="F295" s="38" t="s">
        <v>108</v>
      </c>
      <c r="G295" s="67">
        <v>60</v>
      </c>
    </row>
    <row r="296" spans="1:7" ht="27.75" customHeight="1">
      <c r="A296" s="70" t="s">
        <v>475</v>
      </c>
      <c r="B296" s="124" t="s">
        <v>26</v>
      </c>
      <c r="C296" s="38" t="s">
        <v>29</v>
      </c>
      <c r="D296" s="38" t="s">
        <v>87</v>
      </c>
      <c r="E296" s="38" t="s">
        <v>471</v>
      </c>
      <c r="F296" s="38"/>
      <c r="G296" s="67">
        <f>G297</f>
        <v>3699.5</v>
      </c>
    </row>
    <row r="297" spans="1:7" ht="28.5" customHeight="1">
      <c r="A297" s="70" t="s">
        <v>113</v>
      </c>
      <c r="B297" s="124" t="s">
        <v>26</v>
      </c>
      <c r="C297" s="38" t="s">
        <v>29</v>
      </c>
      <c r="D297" s="38" t="s">
        <v>87</v>
      </c>
      <c r="E297" s="38" t="s">
        <v>472</v>
      </c>
      <c r="F297" s="38"/>
      <c r="G297" s="67">
        <f>G298+G302+G305</f>
        <v>3699.5</v>
      </c>
    </row>
    <row r="298" spans="1:7" ht="18" customHeight="1">
      <c r="A298" s="113" t="s">
        <v>13</v>
      </c>
      <c r="B298" s="124" t="s">
        <v>26</v>
      </c>
      <c r="C298" s="38" t="s">
        <v>29</v>
      </c>
      <c r="D298" s="38" t="s">
        <v>87</v>
      </c>
      <c r="E298" s="38" t="s">
        <v>472</v>
      </c>
      <c r="F298" s="38" t="s">
        <v>12</v>
      </c>
      <c r="G298" s="67">
        <f>G299+G301+G300</f>
        <v>1431.3</v>
      </c>
    </row>
    <row r="299" spans="1:7" ht="18" customHeight="1">
      <c r="A299" s="113" t="s">
        <v>399</v>
      </c>
      <c r="B299" s="124" t="s">
        <v>26</v>
      </c>
      <c r="C299" s="38" t="s">
        <v>29</v>
      </c>
      <c r="D299" s="38" t="s">
        <v>87</v>
      </c>
      <c r="E299" s="38" t="s">
        <v>472</v>
      </c>
      <c r="F299" s="38" t="s">
        <v>473</v>
      </c>
      <c r="G299" s="67">
        <v>1022.8</v>
      </c>
    </row>
    <row r="300" spans="1:7" ht="31.5" customHeight="1">
      <c r="A300" s="70" t="s">
        <v>477</v>
      </c>
      <c r="B300" s="124" t="s">
        <v>26</v>
      </c>
      <c r="C300" s="38" t="s">
        <v>29</v>
      </c>
      <c r="D300" s="38" t="s">
        <v>87</v>
      </c>
      <c r="E300" s="38" t="s">
        <v>472</v>
      </c>
      <c r="F300" s="38" t="s">
        <v>11</v>
      </c>
      <c r="G300" s="67">
        <v>100</v>
      </c>
    </row>
    <row r="301" spans="1:7" ht="42.75" customHeight="1">
      <c r="A301" s="70" t="s">
        <v>294</v>
      </c>
      <c r="B301" s="124" t="s">
        <v>26</v>
      </c>
      <c r="C301" s="38" t="s">
        <v>29</v>
      </c>
      <c r="D301" s="38" t="s">
        <v>87</v>
      </c>
      <c r="E301" s="38" t="s">
        <v>472</v>
      </c>
      <c r="F301" s="38" t="s">
        <v>474</v>
      </c>
      <c r="G301" s="67">
        <v>308.5</v>
      </c>
    </row>
    <row r="302" spans="1:7" ht="31.5" customHeight="1">
      <c r="A302" s="70" t="s">
        <v>110</v>
      </c>
      <c r="B302" s="124" t="s">
        <v>26</v>
      </c>
      <c r="C302" s="38" t="s">
        <v>29</v>
      </c>
      <c r="D302" s="38" t="s">
        <v>87</v>
      </c>
      <c r="E302" s="38" t="s">
        <v>472</v>
      </c>
      <c r="F302" s="38" t="s">
        <v>109</v>
      </c>
      <c r="G302" s="67">
        <f>G303</f>
        <v>2262.2</v>
      </c>
    </row>
    <row r="303" spans="1:7" ht="21.75" customHeight="1">
      <c r="A303" s="70" t="s">
        <v>514</v>
      </c>
      <c r="B303" s="124" t="s">
        <v>26</v>
      </c>
      <c r="C303" s="38" t="s">
        <v>29</v>
      </c>
      <c r="D303" s="38" t="s">
        <v>87</v>
      </c>
      <c r="E303" s="38" t="s">
        <v>472</v>
      </c>
      <c r="F303" s="38" t="s">
        <v>108</v>
      </c>
      <c r="G303" s="67">
        <v>2262.2</v>
      </c>
    </row>
    <row r="304" spans="1:7" ht="17.25" customHeight="1">
      <c r="A304" s="70" t="s">
        <v>386</v>
      </c>
      <c r="B304" s="124" t="s">
        <v>26</v>
      </c>
      <c r="C304" s="38" t="s">
        <v>29</v>
      </c>
      <c r="D304" s="38" t="s">
        <v>87</v>
      </c>
      <c r="E304" s="38" t="s">
        <v>472</v>
      </c>
      <c r="F304" s="38" t="s">
        <v>108</v>
      </c>
      <c r="G304" s="67">
        <v>1571.1</v>
      </c>
    </row>
    <row r="305" spans="1:7" ht="18" customHeight="1">
      <c r="A305" s="44" t="s">
        <v>17</v>
      </c>
      <c r="B305" s="124" t="s">
        <v>26</v>
      </c>
      <c r="C305" s="38" t="s">
        <v>29</v>
      </c>
      <c r="D305" s="38" t="s">
        <v>87</v>
      </c>
      <c r="E305" s="38" t="s">
        <v>472</v>
      </c>
      <c r="F305" s="38" t="s">
        <v>476</v>
      </c>
      <c r="G305" s="67">
        <v>6</v>
      </c>
    </row>
    <row r="306" spans="1:7" ht="32.25" customHeight="1">
      <c r="A306" s="70" t="s">
        <v>322</v>
      </c>
      <c r="B306" s="124" t="s">
        <v>26</v>
      </c>
      <c r="C306" s="38" t="s">
        <v>29</v>
      </c>
      <c r="D306" s="38" t="s">
        <v>87</v>
      </c>
      <c r="E306" s="38" t="s">
        <v>214</v>
      </c>
      <c r="F306" s="38"/>
      <c r="G306" s="67">
        <f>G307</f>
        <v>5</v>
      </c>
    </row>
    <row r="307" spans="1:7" ht="27.75" customHeight="1">
      <c r="A307" s="70" t="s">
        <v>154</v>
      </c>
      <c r="B307" s="124" t="s">
        <v>26</v>
      </c>
      <c r="C307" s="38" t="s">
        <v>29</v>
      </c>
      <c r="D307" s="38" t="s">
        <v>87</v>
      </c>
      <c r="E307" s="38" t="s">
        <v>215</v>
      </c>
      <c r="F307" s="38"/>
      <c r="G307" s="67">
        <f>G308</f>
        <v>5</v>
      </c>
    </row>
    <row r="308" spans="1:7" ht="18" customHeight="1">
      <c r="A308" s="70" t="s">
        <v>318</v>
      </c>
      <c r="B308" s="124" t="s">
        <v>26</v>
      </c>
      <c r="C308" s="38" t="s">
        <v>29</v>
      </c>
      <c r="D308" s="38" t="s">
        <v>87</v>
      </c>
      <c r="E308" s="38" t="s">
        <v>215</v>
      </c>
      <c r="F308" s="38" t="s">
        <v>425</v>
      </c>
      <c r="G308" s="67">
        <f>G309</f>
        <v>5</v>
      </c>
    </row>
    <row r="309" spans="1:7" ht="78.75" customHeight="1">
      <c r="A309" s="129" t="s">
        <v>426</v>
      </c>
      <c r="B309" s="124" t="s">
        <v>26</v>
      </c>
      <c r="C309" s="38" t="s">
        <v>29</v>
      </c>
      <c r="D309" s="38" t="s">
        <v>87</v>
      </c>
      <c r="E309" s="38" t="s">
        <v>215</v>
      </c>
      <c r="F309" s="38" t="s">
        <v>178</v>
      </c>
      <c r="G309" s="67">
        <v>5</v>
      </c>
    </row>
    <row r="310" spans="1:7" ht="18" customHeight="1">
      <c r="A310" s="70" t="s">
        <v>420</v>
      </c>
      <c r="B310" s="124" t="s">
        <v>26</v>
      </c>
      <c r="C310" s="38" t="s">
        <v>29</v>
      </c>
      <c r="D310" s="38" t="s">
        <v>87</v>
      </c>
      <c r="E310" s="38" t="s">
        <v>418</v>
      </c>
      <c r="F310" s="38"/>
      <c r="G310" s="67">
        <f>G311</f>
        <v>100</v>
      </c>
    </row>
    <row r="311" spans="1:7" ht="23.25" customHeight="1">
      <c r="A311" s="70" t="s">
        <v>421</v>
      </c>
      <c r="B311" s="124" t="s">
        <v>26</v>
      </c>
      <c r="C311" s="38" t="s">
        <v>29</v>
      </c>
      <c r="D311" s="38" t="s">
        <v>87</v>
      </c>
      <c r="E311" s="38" t="s">
        <v>419</v>
      </c>
      <c r="F311" s="38"/>
      <c r="G311" s="67">
        <f>G312</f>
        <v>100</v>
      </c>
    </row>
    <row r="312" spans="1:7" ht="27.75" customHeight="1">
      <c r="A312" s="70" t="s">
        <v>110</v>
      </c>
      <c r="B312" s="124" t="s">
        <v>26</v>
      </c>
      <c r="C312" s="38" t="s">
        <v>29</v>
      </c>
      <c r="D312" s="38" t="s">
        <v>87</v>
      </c>
      <c r="E312" s="38" t="s">
        <v>419</v>
      </c>
      <c r="F312" s="38" t="s">
        <v>109</v>
      </c>
      <c r="G312" s="67">
        <f>G313</f>
        <v>100</v>
      </c>
    </row>
    <row r="313" spans="1:7" ht="15.75" customHeight="1">
      <c r="A313" s="70" t="s">
        <v>389</v>
      </c>
      <c r="B313" s="124" t="s">
        <v>26</v>
      </c>
      <c r="C313" s="38" t="s">
        <v>29</v>
      </c>
      <c r="D313" s="38" t="s">
        <v>87</v>
      </c>
      <c r="E313" s="38" t="s">
        <v>419</v>
      </c>
      <c r="F313" s="38" t="s">
        <v>108</v>
      </c>
      <c r="G313" s="67">
        <v>100</v>
      </c>
    </row>
    <row r="314" spans="1:7" ht="26.25" customHeight="1">
      <c r="A314" s="94" t="s">
        <v>137</v>
      </c>
      <c r="B314" s="38" t="s">
        <v>26</v>
      </c>
      <c r="C314" s="38" t="s">
        <v>36</v>
      </c>
      <c r="D314" s="38"/>
      <c r="E314" s="64"/>
      <c r="F314" s="38"/>
      <c r="G314" s="67">
        <f>G315+G342</f>
        <v>9608</v>
      </c>
    </row>
    <row r="315" spans="1:7" ht="27.75" customHeight="1">
      <c r="A315" s="94" t="s">
        <v>159</v>
      </c>
      <c r="B315" s="38" t="s">
        <v>26</v>
      </c>
      <c r="C315" s="38" t="s">
        <v>36</v>
      </c>
      <c r="D315" s="38" t="s">
        <v>32</v>
      </c>
      <c r="E315" s="64"/>
      <c r="F315" s="38"/>
      <c r="G315" s="67">
        <f>G316+G334+G328</f>
        <v>4124.2</v>
      </c>
    </row>
    <row r="316" spans="1:7" ht="90" customHeight="1">
      <c r="A316" s="107" t="s">
        <v>376</v>
      </c>
      <c r="B316" s="38" t="s">
        <v>26</v>
      </c>
      <c r="C316" s="38" t="s">
        <v>36</v>
      </c>
      <c r="D316" s="38" t="s">
        <v>32</v>
      </c>
      <c r="E316" s="64" t="s">
        <v>219</v>
      </c>
      <c r="F316" s="38"/>
      <c r="G316" s="67">
        <f>G317+G321+G325</f>
        <v>179</v>
      </c>
    </row>
    <row r="317" spans="1:7" ht="54.75" customHeight="1">
      <c r="A317" s="108" t="s">
        <v>377</v>
      </c>
      <c r="B317" s="38" t="s">
        <v>26</v>
      </c>
      <c r="C317" s="38" t="s">
        <v>36</v>
      </c>
      <c r="D317" s="38" t="s">
        <v>32</v>
      </c>
      <c r="E317" s="64" t="s">
        <v>308</v>
      </c>
      <c r="F317" s="38"/>
      <c r="G317" s="67">
        <f>G318</f>
        <v>29</v>
      </c>
    </row>
    <row r="318" spans="1:7" ht="26.25" customHeight="1">
      <c r="A318" s="108" t="s">
        <v>160</v>
      </c>
      <c r="B318" s="38" t="s">
        <v>26</v>
      </c>
      <c r="C318" s="38" t="s">
        <v>36</v>
      </c>
      <c r="D318" s="38" t="s">
        <v>32</v>
      </c>
      <c r="E318" s="64" t="s">
        <v>309</v>
      </c>
      <c r="F318" s="38"/>
      <c r="G318" s="67">
        <f>G319</f>
        <v>29</v>
      </c>
    </row>
    <row r="319" spans="1:7" ht="27.75" customHeight="1">
      <c r="A319" s="70" t="s">
        <v>110</v>
      </c>
      <c r="B319" s="38" t="s">
        <v>26</v>
      </c>
      <c r="C319" s="38" t="s">
        <v>36</v>
      </c>
      <c r="D319" s="38" t="s">
        <v>32</v>
      </c>
      <c r="E319" s="64" t="s">
        <v>309</v>
      </c>
      <c r="F319" s="38" t="s">
        <v>109</v>
      </c>
      <c r="G319" s="67">
        <f>G320</f>
        <v>29</v>
      </c>
    </row>
    <row r="320" spans="1:8" ht="18" customHeight="1">
      <c r="A320" s="70" t="s">
        <v>389</v>
      </c>
      <c r="B320" s="38" t="s">
        <v>26</v>
      </c>
      <c r="C320" s="38" t="s">
        <v>36</v>
      </c>
      <c r="D320" s="38" t="s">
        <v>32</v>
      </c>
      <c r="E320" s="64" t="s">
        <v>309</v>
      </c>
      <c r="F320" s="38" t="s">
        <v>108</v>
      </c>
      <c r="G320" s="67">
        <v>29</v>
      </c>
      <c r="H320" s="10"/>
    </row>
    <row r="321" spans="1:8" ht="41.25" customHeight="1">
      <c r="A321" s="70" t="s">
        <v>373</v>
      </c>
      <c r="B321" s="38" t="s">
        <v>26</v>
      </c>
      <c r="C321" s="38" t="s">
        <v>36</v>
      </c>
      <c r="D321" s="38" t="s">
        <v>32</v>
      </c>
      <c r="E321" s="64" t="s">
        <v>358</v>
      </c>
      <c r="F321" s="38"/>
      <c r="G321" s="67">
        <f>G322</f>
        <v>100</v>
      </c>
      <c r="H321" s="10"/>
    </row>
    <row r="322" spans="1:8" ht="30.75" customHeight="1">
      <c r="A322" s="70" t="s">
        <v>160</v>
      </c>
      <c r="B322" s="38" t="s">
        <v>26</v>
      </c>
      <c r="C322" s="38" t="s">
        <v>36</v>
      </c>
      <c r="D322" s="38" t="s">
        <v>32</v>
      </c>
      <c r="E322" s="64" t="s">
        <v>359</v>
      </c>
      <c r="F322" s="38"/>
      <c r="G322" s="67">
        <f>G323</f>
        <v>100</v>
      </c>
      <c r="H322" s="10"/>
    </row>
    <row r="323" spans="1:8" ht="26.25" customHeight="1">
      <c r="A323" s="70" t="s">
        <v>110</v>
      </c>
      <c r="B323" s="38" t="s">
        <v>26</v>
      </c>
      <c r="C323" s="38" t="s">
        <v>36</v>
      </c>
      <c r="D323" s="38" t="s">
        <v>32</v>
      </c>
      <c r="E323" s="64" t="s">
        <v>359</v>
      </c>
      <c r="F323" s="38" t="s">
        <v>109</v>
      </c>
      <c r="G323" s="67">
        <f>G324</f>
        <v>100</v>
      </c>
      <c r="H323" s="10"/>
    </row>
    <row r="324" spans="1:8" ht="19.5" customHeight="1">
      <c r="A324" s="70" t="s">
        <v>389</v>
      </c>
      <c r="B324" s="38" t="s">
        <v>26</v>
      </c>
      <c r="C324" s="38" t="s">
        <v>36</v>
      </c>
      <c r="D324" s="38" t="s">
        <v>32</v>
      </c>
      <c r="E324" s="64" t="s">
        <v>359</v>
      </c>
      <c r="F324" s="38" t="s">
        <v>108</v>
      </c>
      <c r="G324" s="67">
        <v>100</v>
      </c>
      <c r="H324" s="10"/>
    </row>
    <row r="325" spans="1:7" ht="38.25">
      <c r="A325" s="44" t="s">
        <v>378</v>
      </c>
      <c r="B325" s="124" t="s">
        <v>26</v>
      </c>
      <c r="C325" s="38" t="s">
        <v>36</v>
      </c>
      <c r="D325" s="38" t="s">
        <v>32</v>
      </c>
      <c r="E325" s="38" t="s">
        <v>311</v>
      </c>
      <c r="F325" s="38"/>
      <c r="G325" s="84">
        <f>SUM(G326)</f>
        <v>50</v>
      </c>
    </row>
    <row r="326" spans="1:7" ht="25.5" customHeight="1">
      <c r="A326" s="70" t="s">
        <v>110</v>
      </c>
      <c r="B326" s="124" t="s">
        <v>26</v>
      </c>
      <c r="C326" s="38" t="s">
        <v>36</v>
      </c>
      <c r="D326" s="38" t="s">
        <v>32</v>
      </c>
      <c r="E326" s="38" t="s">
        <v>310</v>
      </c>
      <c r="F326" s="23">
        <v>240</v>
      </c>
      <c r="G326" s="84">
        <f>G327</f>
        <v>50</v>
      </c>
    </row>
    <row r="327" spans="1:7" ht="18" customHeight="1">
      <c r="A327" s="70" t="s">
        <v>389</v>
      </c>
      <c r="B327" s="124" t="s">
        <v>26</v>
      </c>
      <c r="C327" s="38" t="s">
        <v>36</v>
      </c>
      <c r="D327" s="38" t="s">
        <v>32</v>
      </c>
      <c r="E327" s="38" t="s">
        <v>310</v>
      </c>
      <c r="F327" s="61">
        <v>244</v>
      </c>
      <c r="G327" s="67">
        <v>50</v>
      </c>
    </row>
    <row r="328" spans="1:7" ht="32.25" customHeight="1">
      <c r="A328" s="70" t="s">
        <v>475</v>
      </c>
      <c r="B328" s="124" t="s">
        <v>26</v>
      </c>
      <c r="C328" s="38" t="s">
        <v>36</v>
      </c>
      <c r="D328" s="38" t="s">
        <v>32</v>
      </c>
      <c r="E328" s="64" t="s">
        <v>471</v>
      </c>
      <c r="F328" s="61"/>
      <c r="G328" s="67">
        <f>G329</f>
        <v>3414.1</v>
      </c>
    </row>
    <row r="329" spans="1:7" ht="28.5" customHeight="1">
      <c r="A329" s="70" t="s">
        <v>113</v>
      </c>
      <c r="B329" s="124" t="s">
        <v>26</v>
      </c>
      <c r="C329" s="38" t="s">
        <v>36</v>
      </c>
      <c r="D329" s="38" t="s">
        <v>32</v>
      </c>
      <c r="E329" s="64" t="s">
        <v>472</v>
      </c>
      <c r="F329" s="61"/>
      <c r="G329" s="67">
        <f>G330</f>
        <v>3414.1</v>
      </c>
    </row>
    <row r="330" spans="1:7" ht="18.75" customHeight="1">
      <c r="A330" s="113" t="s">
        <v>13</v>
      </c>
      <c r="B330" s="124" t="s">
        <v>26</v>
      </c>
      <c r="C330" s="38" t="s">
        <v>36</v>
      </c>
      <c r="D330" s="38" t="s">
        <v>32</v>
      </c>
      <c r="E330" s="64" t="s">
        <v>472</v>
      </c>
      <c r="F330" s="61">
        <v>110</v>
      </c>
      <c r="G330" s="67">
        <f>G331+G332</f>
        <v>3414.1</v>
      </c>
    </row>
    <row r="331" spans="1:7" ht="18" customHeight="1">
      <c r="A331" s="113" t="s">
        <v>399</v>
      </c>
      <c r="B331" s="124" t="s">
        <v>26</v>
      </c>
      <c r="C331" s="38" t="s">
        <v>36</v>
      </c>
      <c r="D331" s="38" t="s">
        <v>32</v>
      </c>
      <c r="E331" s="64" t="s">
        <v>472</v>
      </c>
      <c r="F331" s="61">
        <v>111</v>
      </c>
      <c r="G331" s="67">
        <v>2621.1</v>
      </c>
    </row>
    <row r="332" spans="1:7" ht="48.75" customHeight="1">
      <c r="A332" s="70" t="s">
        <v>294</v>
      </c>
      <c r="B332" s="124" t="s">
        <v>26</v>
      </c>
      <c r="C332" s="38" t="s">
        <v>36</v>
      </c>
      <c r="D332" s="38" t="s">
        <v>32</v>
      </c>
      <c r="E332" s="64" t="s">
        <v>472</v>
      </c>
      <c r="F332" s="61">
        <v>119</v>
      </c>
      <c r="G332" s="67">
        <v>793</v>
      </c>
    </row>
    <row r="333" spans="1:7" ht="18" customHeight="1">
      <c r="A333" s="70"/>
      <c r="B333" s="124"/>
      <c r="C333" s="38"/>
      <c r="D333" s="38"/>
      <c r="E333" s="64"/>
      <c r="F333" s="61"/>
      <c r="G333" s="67"/>
    </row>
    <row r="334" spans="1:7" ht="30.75" customHeight="1">
      <c r="A334" s="70" t="s">
        <v>416</v>
      </c>
      <c r="B334" s="124" t="s">
        <v>26</v>
      </c>
      <c r="C334" s="38" t="s">
        <v>36</v>
      </c>
      <c r="D334" s="38" t="s">
        <v>32</v>
      </c>
      <c r="E334" s="64" t="s">
        <v>413</v>
      </c>
      <c r="F334" s="61"/>
      <c r="G334" s="67">
        <f>G335</f>
        <v>531.1</v>
      </c>
    </row>
    <row r="335" spans="1:7" ht="41.25" customHeight="1">
      <c r="A335" s="70" t="s">
        <v>417</v>
      </c>
      <c r="B335" s="124" t="s">
        <v>26</v>
      </c>
      <c r="C335" s="38" t="s">
        <v>36</v>
      </c>
      <c r="D335" s="38" t="s">
        <v>32</v>
      </c>
      <c r="E335" s="64" t="s">
        <v>414</v>
      </c>
      <c r="F335" s="61"/>
      <c r="G335" s="67">
        <f>G336</f>
        <v>531.1</v>
      </c>
    </row>
    <row r="336" spans="1:7" ht="30" customHeight="1">
      <c r="A336" s="70" t="s">
        <v>117</v>
      </c>
      <c r="B336" s="124" t="s">
        <v>26</v>
      </c>
      <c r="C336" s="38" t="s">
        <v>36</v>
      </c>
      <c r="D336" s="38" t="s">
        <v>32</v>
      </c>
      <c r="E336" s="64" t="s">
        <v>415</v>
      </c>
      <c r="F336" s="61"/>
      <c r="G336" s="67">
        <f>G337+G340</f>
        <v>531.1</v>
      </c>
    </row>
    <row r="337" spans="1:7" ht="30" customHeight="1">
      <c r="A337" s="70" t="s">
        <v>112</v>
      </c>
      <c r="B337" s="124" t="s">
        <v>26</v>
      </c>
      <c r="C337" s="38" t="s">
        <v>36</v>
      </c>
      <c r="D337" s="38" t="s">
        <v>32</v>
      </c>
      <c r="E337" s="64" t="s">
        <v>415</v>
      </c>
      <c r="F337" s="61">
        <v>120</v>
      </c>
      <c r="G337" s="67">
        <f>G338+G339</f>
        <v>531.1</v>
      </c>
    </row>
    <row r="338" spans="1:7" ht="33" customHeight="1">
      <c r="A338" s="70" t="s">
        <v>279</v>
      </c>
      <c r="B338" s="124" t="s">
        <v>26</v>
      </c>
      <c r="C338" s="38" t="s">
        <v>36</v>
      </c>
      <c r="D338" s="38" t="s">
        <v>32</v>
      </c>
      <c r="E338" s="64" t="s">
        <v>415</v>
      </c>
      <c r="F338" s="61">
        <v>121</v>
      </c>
      <c r="G338" s="67">
        <v>408.8</v>
      </c>
    </row>
    <row r="339" spans="1:7" ht="40.5" customHeight="1">
      <c r="A339" s="70" t="s">
        <v>207</v>
      </c>
      <c r="B339" s="124" t="s">
        <v>26</v>
      </c>
      <c r="C339" s="38" t="s">
        <v>36</v>
      </c>
      <c r="D339" s="38" t="s">
        <v>32</v>
      </c>
      <c r="E339" s="64" t="s">
        <v>415</v>
      </c>
      <c r="F339" s="61">
        <v>129</v>
      </c>
      <c r="G339" s="67">
        <v>122.3</v>
      </c>
    </row>
    <row r="340" spans="1:7" ht="30.75" customHeight="1">
      <c r="A340" s="70" t="s">
        <v>110</v>
      </c>
      <c r="B340" s="124" t="s">
        <v>26</v>
      </c>
      <c r="C340" s="38" t="s">
        <v>36</v>
      </c>
      <c r="D340" s="38" t="s">
        <v>32</v>
      </c>
      <c r="E340" s="64" t="s">
        <v>415</v>
      </c>
      <c r="F340" s="61">
        <v>240</v>
      </c>
      <c r="G340" s="67">
        <f>G341</f>
        <v>0</v>
      </c>
    </row>
    <row r="341" spans="1:7" ht="24" customHeight="1">
      <c r="A341" s="70" t="s">
        <v>389</v>
      </c>
      <c r="B341" s="124" t="s">
        <v>26</v>
      </c>
      <c r="C341" s="38" t="s">
        <v>36</v>
      </c>
      <c r="D341" s="38" t="s">
        <v>32</v>
      </c>
      <c r="E341" s="64" t="s">
        <v>415</v>
      </c>
      <c r="F341" s="61">
        <v>244</v>
      </c>
      <c r="G341" s="67">
        <v>0</v>
      </c>
    </row>
    <row r="342" spans="1:7" ht="18.75" customHeight="1">
      <c r="A342" s="112" t="s">
        <v>90</v>
      </c>
      <c r="B342" s="38" t="s">
        <v>26</v>
      </c>
      <c r="C342" s="38" t="s">
        <v>36</v>
      </c>
      <c r="D342" s="38" t="s">
        <v>64</v>
      </c>
      <c r="E342" s="64"/>
      <c r="F342" s="38"/>
      <c r="G342" s="67">
        <f>G343</f>
        <v>5483.8</v>
      </c>
    </row>
    <row r="343" spans="1:7" ht="37.5" customHeight="1">
      <c r="A343" s="108" t="s">
        <v>379</v>
      </c>
      <c r="B343" s="38" t="s">
        <v>26</v>
      </c>
      <c r="C343" s="38" t="s">
        <v>36</v>
      </c>
      <c r="D343" s="38" t="s">
        <v>64</v>
      </c>
      <c r="E343" s="64" t="s">
        <v>220</v>
      </c>
      <c r="F343" s="38"/>
      <c r="G343" s="67">
        <f>G347+G344</f>
        <v>5483.8</v>
      </c>
    </row>
    <row r="344" spans="1:7" ht="53.25" customHeight="1">
      <c r="A344" s="108" t="s">
        <v>509</v>
      </c>
      <c r="B344" s="38" t="s">
        <v>26</v>
      </c>
      <c r="C344" s="38" t="s">
        <v>36</v>
      </c>
      <c r="D344" s="38" t="s">
        <v>64</v>
      </c>
      <c r="E344" s="64" t="s">
        <v>508</v>
      </c>
      <c r="F344" s="38"/>
      <c r="G344" s="67">
        <f>G345</f>
        <v>5463.8</v>
      </c>
    </row>
    <row r="345" spans="1:7" ht="21.75" customHeight="1">
      <c r="A345" s="51" t="s">
        <v>410</v>
      </c>
      <c r="B345" s="38" t="s">
        <v>26</v>
      </c>
      <c r="C345" s="38" t="s">
        <v>36</v>
      </c>
      <c r="D345" s="38" t="s">
        <v>64</v>
      </c>
      <c r="E345" s="64" t="s">
        <v>508</v>
      </c>
      <c r="F345" s="38" t="s">
        <v>448</v>
      </c>
      <c r="G345" s="67">
        <f>G346</f>
        <v>5463.8</v>
      </c>
    </row>
    <row r="346" spans="1:7" ht="42" customHeight="1">
      <c r="A346" s="108" t="s">
        <v>176</v>
      </c>
      <c r="B346" s="38" t="s">
        <v>26</v>
      </c>
      <c r="C346" s="38" t="s">
        <v>36</v>
      </c>
      <c r="D346" s="38" t="s">
        <v>64</v>
      </c>
      <c r="E346" s="64" t="s">
        <v>508</v>
      </c>
      <c r="F346" s="38" t="s">
        <v>175</v>
      </c>
      <c r="G346" s="67">
        <v>5463.8</v>
      </c>
    </row>
    <row r="347" spans="1:7" ht="28.5" customHeight="1">
      <c r="A347" s="70" t="s">
        <v>123</v>
      </c>
      <c r="B347" s="38" t="s">
        <v>26</v>
      </c>
      <c r="C347" s="38" t="s">
        <v>36</v>
      </c>
      <c r="D347" s="38" t="s">
        <v>64</v>
      </c>
      <c r="E347" s="95" t="s">
        <v>221</v>
      </c>
      <c r="F347" s="38"/>
      <c r="G347" s="67">
        <f>G348</f>
        <v>20</v>
      </c>
    </row>
    <row r="348" spans="1:7" ht="27.75" customHeight="1">
      <c r="A348" s="70" t="s">
        <v>110</v>
      </c>
      <c r="B348" s="38" t="s">
        <v>26</v>
      </c>
      <c r="C348" s="38" t="s">
        <v>36</v>
      </c>
      <c r="D348" s="38" t="s">
        <v>64</v>
      </c>
      <c r="E348" s="95" t="s">
        <v>221</v>
      </c>
      <c r="F348" s="38" t="s">
        <v>109</v>
      </c>
      <c r="G348" s="67">
        <f>G349</f>
        <v>20</v>
      </c>
    </row>
    <row r="349" spans="1:8" ht="19.5" customHeight="1">
      <c r="A349" s="70" t="s">
        <v>389</v>
      </c>
      <c r="B349" s="38" t="s">
        <v>26</v>
      </c>
      <c r="C349" s="38" t="s">
        <v>36</v>
      </c>
      <c r="D349" s="38" t="s">
        <v>64</v>
      </c>
      <c r="E349" s="95" t="s">
        <v>221</v>
      </c>
      <c r="F349" s="38" t="s">
        <v>108</v>
      </c>
      <c r="G349" s="67">
        <v>20</v>
      </c>
      <c r="H349" s="10"/>
    </row>
    <row r="350" spans="1:9" ht="13.5" customHeight="1">
      <c r="A350" s="37" t="s">
        <v>53</v>
      </c>
      <c r="B350" s="124" t="s">
        <v>26</v>
      </c>
      <c r="C350" s="38" t="s">
        <v>42</v>
      </c>
      <c r="D350" s="38"/>
      <c r="E350" s="23"/>
      <c r="F350" s="38"/>
      <c r="G350" s="50">
        <f>G351+G383+G363</f>
        <v>55800.2</v>
      </c>
      <c r="H350" s="3"/>
      <c r="I350" s="3"/>
    </row>
    <row r="351" spans="1:7" ht="12.75">
      <c r="A351" s="37" t="s">
        <v>62</v>
      </c>
      <c r="B351" s="124" t="s">
        <v>26</v>
      </c>
      <c r="C351" s="38" t="s">
        <v>42</v>
      </c>
      <c r="D351" s="46" t="s">
        <v>33</v>
      </c>
      <c r="E351" s="23"/>
      <c r="F351" s="38"/>
      <c r="G351" s="50">
        <f>G352+G359</f>
        <v>15417.3</v>
      </c>
    </row>
    <row r="352" spans="1:8" ht="15" customHeight="1">
      <c r="A352" s="65" t="s">
        <v>142</v>
      </c>
      <c r="B352" s="124" t="s">
        <v>26</v>
      </c>
      <c r="C352" s="38" t="s">
        <v>42</v>
      </c>
      <c r="D352" s="46" t="s">
        <v>33</v>
      </c>
      <c r="E352" s="23" t="s">
        <v>241</v>
      </c>
      <c r="F352" s="38"/>
      <c r="G352" s="84">
        <f>G353</f>
        <v>5860.799999999999</v>
      </c>
      <c r="H352" s="10"/>
    </row>
    <row r="353" spans="1:7" ht="12.75">
      <c r="A353" s="44" t="s">
        <v>143</v>
      </c>
      <c r="B353" s="124" t="s">
        <v>26</v>
      </c>
      <c r="C353" s="38" t="s">
        <v>42</v>
      </c>
      <c r="D353" s="46" t="s">
        <v>33</v>
      </c>
      <c r="E353" s="23" t="s">
        <v>242</v>
      </c>
      <c r="F353" s="38"/>
      <c r="G353" s="50">
        <f>G354+G357</f>
        <v>5860.799999999999</v>
      </c>
    </row>
    <row r="354" spans="1:7" ht="12.75">
      <c r="A354" s="44" t="s">
        <v>140</v>
      </c>
      <c r="B354" s="124" t="s">
        <v>26</v>
      </c>
      <c r="C354" s="38" t="s">
        <v>42</v>
      </c>
      <c r="D354" s="46" t="s">
        <v>33</v>
      </c>
      <c r="E354" s="23" t="s">
        <v>242</v>
      </c>
      <c r="F354" s="38" t="s">
        <v>139</v>
      </c>
      <c r="G354" s="84">
        <f>G355</f>
        <v>3643.2</v>
      </c>
    </row>
    <row r="355" spans="1:7" ht="36" customHeight="1">
      <c r="A355" s="44" t="s">
        <v>278</v>
      </c>
      <c r="B355" s="124" t="s">
        <v>26</v>
      </c>
      <c r="C355" s="38" t="s">
        <v>42</v>
      </c>
      <c r="D355" s="46" t="s">
        <v>33</v>
      </c>
      <c r="E355" s="23" t="s">
        <v>242</v>
      </c>
      <c r="F355" s="38" t="s">
        <v>144</v>
      </c>
      <c r="G355" s="67">
        <f>G356</f>
        <v>3643.2</v>
      </c>
    </row>
    <row r="356" spans="1:7" ht="60.75" customHeight="1">
      <c r="A356" s="70" t="s">
        <v>315</v>
      </c>
      <c r="B356" s="124" t="s">
        <v>26</v>
      </c>
      <c r="C356" s="38" t="s">
        <v>42</v>
      </c>
      <c r="D356" s="46" t="s">
        <v>33</v>
      </c>
      <c r="E356" s="23" t="s">
        <v>242</v>
      </c>
      <c r="F356" s="74" t="s">
        <v>314</v>
      </c>
      <c r="G356" s="67">
        <v>3643.2</v>
      </c>
    </row>
    <row r="357" spans="1:7" ht="27" customHeight="1">
      <c r="A357" s="70" t="s">
        <v>110</v>
      </c>
      <c r="B357" s="124" t="s">
        <v>26</v>
      </c>
      <c r="C357" s="38" t="s">
        <v>42</v>
      </c>
      <c r="D357" s="46" t="s">
        <v>33</v>
      </c>
      <c r="E357" s="23" t="s">
        <v>242</v>
      </c>
      <c r="F357" s="61">
        <v>240</v>
      </c>
      <c r="G357" s="67">
        <f>G358</f>
        <v>2217.6</v>
      </c>
    </row>
    <row r="358" spans="1:7" ht="28.5" customHeight="1">
      <c r="A358" s="130" t="s">
        <v>302</v>
      </c>
      <c r="B358" s="124" t="s">
        <v>26</v>
      </c>
      <c r="C358" s="38" t="s">
        <v>42</v>
      </c>
      <c r="D358" s="46" t="s">
        <v>33</v>
      </c>
      <c r="E358" s="23" t="s">
        <v>242</v>
      </c>
      <c r="F358" s="61">
        <v>243</v>
      </c>
      <c r="G358" s="67">
        <v>2217.6</v>
      </c>
    </row>
    <row r="359" spans="1:7" ht="42.75" customHeight="1">
      <c r="A359" s="123" t="s">
        <v>380</v>
      </c>
      <c r="B359" s="124" t="s">
        <v>26</v>
      </c>
      <c r="C359" s="38" t="s">
        <v>42</v>
      </c>
      <c r="D359" s="46" t="s">
        <v>33</v>
      </c>
      <c r="E359" s="23" t="s">
        <v>243</v>
      </c>
      <c r="F359" s="46"/>
      <c r="G359" s="84">
        <f>G360</f>
        <v>9556.5</v>
      </c>
    </row>
    <row r="360" spans="1:7" ht="20.25" customHeight="1">
      <c r="A360" s="44" t="s">
        <v>143</v>
      </c>
      <c r="B360" s="124" t="s">
        <v>26</v>
      </c>
      <c r="C360" s="38" t="s">
        <v>42</v>
      </c>
      <c r="D360" s="46" t="s">
        <v>33</v>
      </c>
      <c r="E360" s="23" t="s">
        <v>244</v>
      </c>
      <c r="F360" s="104"/>
      <c r="G360" s="84">
        <f>G361</f>
        <v>9556.5</v>
      </c>
    </row>
    <row r="361" spans="1:7" ht="35.25" customHeight="1">
      <c r="A361" s="70" t="s">
        <v>110</v>
      </c>
      <c r="B361" s="124" t="s">
        <v>26</v>
      </c>
      <c r="C361" s="38" t="s">
        <v>42</v>
      </c>
      <c r="D361" s="46" t="s">
        <v>33</v>
      </c>
      <c r="E361" s="23" t="s">
        <v>244</v>
      </c>
      <c r="F361" s="38" t="s">
        <v>109</v>
      </c>
      <c r="G361" s="67">
        <f>G362</f>
        <v>9556.5</v>
      </c>
    </row>
    <row r="362" spans="1:7" ht="20.25" customHeight="1">
      <c r="A362" s="70" t="s">
        <v>389</v>
      </c>
      <c r="B362" s="124" t="s">
        <v>26</v>
      </c>
      <c r="C362" s="38" t="s">
        <v>42</v>
      </c>
      <c r="D362" s="46" t="s">
        <v>33</v>
      </c>
      <c r="E362" s="23" t="s">
        <v>244</v>
      </c>
      <c r="F362" s="38" t="s">
        <v>108</v>
      </c>
      <c r="G362" s="67">
        <v>9556.5</v>
      </c>
    </row>
    <row r="363" spans="1:8" s="9" customFormat="1" ht="18" customHeight="1">
      <c r="A363" s="112" t="s">
        <v>99</v>
      </c>
      <c r="B363" s="124" t="s">
        <v>26</v>
      </c>
      <c r="C363" s="38" t="s">
        <v>42</v>
      </c>
      <c r="D363" s="38" t="s">
        <v>32</v>
      </c>
      <c r="E363" s="64"/>
      <c r="F363" s="66"/>
      <c r="G363" s="67">
        <f>G364</f>
        <v>40360.9</v>
      </c>
      <c r="H363" s="1"/>
    </row>
    <row r="364" spans="1:8" s="9" customFormat="1" ht="18" customHeight="1">
      <c r="A364" s="107" t="s">
        <v>15</v>
      </c>
      <c r="B364" s="124" t="s">
        <v>26</v>
      </c>
      <c r="C364" s="38" t="s">
        <v>42</v>
      </c>
      <c r="D364" s="38" t="s">
        <v>32</v>
      </c>
      <c r="E364" s="131" t="s">
        <v>222</v>
      </c>
      <c r="F364" s="66"/>
      <c r="G364" s="67">
        <f>G365+G368+G371+G380+G377+G374</f>
        <v>40360.9</v>
      </c>
      <c r="H364" s="1"/>
    </row>
    <row r="365" spans="1:8" s="9" customFormat="1" ht="42.75" customHeight="1">
      <c r="A365" s="51" t="s">
        <v>395</v>
      </c>
      <c r="B365" s="66" t="s">
        <v>26</v>
      </c>
      <c r="C365" s="38" t="s">
        <v>42</v>
      </c>
      <c r="D365" s="38" t="s">
        <v>32</v>
      </c>
      <c r="E365" s="132" t="s">
        <v>396</v>
      </c>
      <c r="F365" s="66"/>
      <c r="G365" s="67">
        <f>G366</f>
        <v>0</v>
      </c>
      <c r="H365" s="1"/>
    </row>
    <row r="366" spans="1:8" s="9" customFormat="1" ht="18" customHeight="1">
      <c r="A366" s="51" t="s">
        <v>410</v>
      </c>
      <c r="B366" s="66" t="s">
        <v>26</v>
      </c>
      <c r="C366" s="38" t="s">
        <v>42</v>
      </c>
      <c r="D366" s="38" t="s">
        <v>32</v>
      </c>
      <c r="E366" s="132" t="s">
        <v>396</v>
      </c>
      <c r="F366" s="66">
        <v>520</v>
      </c>
      <c r="G366" s="67">
        <f>G367</f>
        <v>0</v>
      </c>
      <c r="H366" s="1"/>
    </row>
    <row r="367" spans="1:8" s="9" customFormat="1" ht="34.5" customHeight="1">
      <c r="A367" s="51" t="s">
        <v>409</v>
      </c>
      <c r="B367" s="66" t="s">
        <v>26</v>
      </c>
      <c r="C367" s="38" t="s">
        <v>42</v>
      </c>
      <c r="D367" s="38" t="s">
        <v>32</v>
      </c>
      <c r="E367" s="132" t="s">
        <v>396</v>
      </c>
      <c r="F367" s="66">
        <v>522</v>
      </c>
      <c r="G367" s="67">
        <v>0</v>
      </c>
      <c r="H367" s="1"/>
    </row>
    <row r="368" spans="1:8" s="9" customFormat="1" ht="39.75" customHeight="1">
      <c r="A368" s="51" t="s">
        <v>395</v>
      </c>
      <c r="B368" s="66" t="s">
        <v>26</v>
      </c>
      <c r="C368" s="38" t="s">
        <v>42</v>
      </c>
      <c r="D368" s="38" t="s">
        <v>32</v>
      </c>
      <c r="E368" s="132" t="s">
        <v>478</v>
      </c>
      <c r="F368" s="66"/>
      <c r="G368" s="67">
        <f>G369</f>
        <v>3392.5</v>
      </c>
      <c r="H368" s="1"/>
    </row>
    <row r="369" spans="1:8" s="9" customFormat="1" ht="18.75" customHeight="1">
      <c r="A369" s="51" t="s">
        <v>410</v>
      </c>
      <c r="B369" s="66" t="s">
        <v>26</v>
      </c>
      <c r="C369" s="38" t="s">
        <v>42</v>
      </c>
      <c r="D369" s="38" t="s">
        <v>32</v>
      </c>
      <c r="E369" s="132" t="s">
        <v>478</v>
      </c>
      <c r="F369" s="66">
        <v>520</v>
      </c>
      <c r="G369" s="67">
        <f>G370</f>
        <v>3392.5</v>
      </c>
      <c r="H369" s="1"/>
    </row>
    <row r="370" spans="1:8" s="9" customFormat="1" ht="34.5" customHeight="1">
      <c r="A370" s="51" t="s">
        <v>409</v>
      </c>
      <c r="B370" s="66" t="s">
        <v>26</v>
      </c>
      <c r="C370" s="38" t="s">
        <v>42</v>
      </c>
      <c r="D370" s="38" t="s">
        <v>32</v>
      </c>
      <c r="E370" s="132" t="s">
        <v>478</v>
      </c>
      <c r="F370" s="66">
        <v>522</v>
      </c>
      <c r="G370" s="67">
        <v>3392.5</v>
      </c>
      <c r="H370" s="1"/>
    </row>
    <row r="371" spans="1:8" s="9" customFormat="1" ht="96" customHeight="1">
      <c r="A371" s="44" t="s">
        <v>339</v>
      </c>
      <c r="B371" s="124" t="s">
        <v>26</v>
      </c>
      <c r="C371" s="38" t="s">
        <v>42</v>
      </c>
      <c r="D371" s="38" t="s">
        <v>32</v>
      </c>
      <c r="E371" s="131" t="s">
        <v>338</v>
      </c>
      <c r="F371" s="66"/>
      <c r="G371" s="67">
        <f>G372</f>
        <v>0</v>
      </c>
      <c r="H371" s="1"/>
    </row>
    <row r="372" spans="1:8" s="9" customFormat="1" ht="30.75" customHeight="1">
      <c r="A372" s="70" t="s">
        <v>110</v>
      </c>
      <c r="B372" s="124" t="s">
        <v>26</v>
      </c>
      <c r="C372" s="38" t="s">
        <v>42</v>
      </c>
      <c r="D372" s="38" t="s">
        <v>32</v>
      </c>
      <c r="E372" s="131" t="s">
        <v>338</v>
      </c>
      <c r="F372" s="38" t="s">
        <v>109</v>
      </c>
      <c r="G372" s="67">
        <f>G373</f>
        <v>0</v>
      </c>
      <c r="H372" s="1"/>
    </row>
    <row r="373" spans="1:8" s="9" customFormat="1" ht="18.75" customHeight="1">
      <c r="A373" s="70" t="s">
        <v>389</v>
      </c>
      <c r="B373" s="124" t="s">
        <v>26</v>
      </c>
      <c r="C373" s="38" t="s">
        <v>42</v>
      </c>
      <c r="D373" s="38" t="s">
        <v>32</v>
      </c>
      <c r="E373" s="131" t="s">
        <v>338</v>
      </c>
      <c r="F373" s="38" t="s">
        <v>108</v>
      </c>
      <c r="G373" s="67">
        <v>0</v>
      </c>
      <c r="H373" s="1"/>
    </row>
    <row r="374" spans="1:8" s="9" customFormat="1" ht="95.25" customHeight="1">
      <c r="A374" s="44" t="s">
        <v>339</v>
      </c>
      <c r="B374" s="124" t="s">
        <v>26</v>
      </c>
      <c r="C374" s="38" t="s">
        <v>42</v>
      </c>
      <c r="D374" s="38" t="s">
        <v>32</v>
      </c>
      <c r="E374" s="131" t="s">
        <v>490</v>
      </c>
      <c r="F374" s="74"/>
      <c r="G374" s="67">
        <f>G375</f>
        <v>8762.6</v>
      </c>
      <c r="H374" s="1"/>
    </row>
    <row r="375" spans="1:8" s="9" customFormat="1" ht="31.5" customHeight="1">
      <c r="A375" s="70" t="s">
        <v>110</v>
      </c>
      <c r="B375" s="124" t="s">
        <v>26</v>
      </c>
      <c r="C375" s="38" t="s">
        <v>42</v>
      </c>
      <c r="D375" s="38" t="s">
        <v>32</v>
      </c>
      <c r="E375" s="131" t="s">
        <v>490</v>
      </c>
      <c r="F375" s="74" t="s">
        <v>109</v>
      </c>
      <c r="G375" s="67">
        <f>G376</f>
        <v>8762.6</v>
      </c>
      <c r="H375" s="1"/>
    </row>
    <row r="376" spans="1:8" s="9" customFormat="1" ht="18.75" customHeight="1">
      <c r="A376" s="70" t="s">
        <v>389</v>
      </c>
      <c r="B376" s="124" t="s">
        <v>26</v>
      </c>
      <c r="C376" s="38" t="s">
        <v>42</v>
      </c>
      <c r="D376" s="38" t="s">
        <v>32</v>
      </c>
      <c r="E376" s="131" t="s">
        <v>490</v>
      </c>
      <c r="F376" s="74" t="s">
        <v>108</v>
      </c>
      <c r="G376" s="67">
        <v>8762.6</v>
      </c>
      <c r="H376" s="1"/>
    </row>
    <row r="377" spans="1:8" s="9" customFormat="1" ht="54" customHeight="1">
      <c r="A377" s="70" t="s">
        <v>489</v>
      </c>
      <c r="B377" s="124" t="s">
        <v>26</v>
      </c>
      <c r="C377" s="38" t="s">
        <v>42</v>
      </c>
      <c r="D377" s="38" t="s">
        <v>32</v>
      </c>
      <c r="E377" s="131" t="s">
        <v>488</v>
      </c>
      <c r="F377" s="74"/>
      <c r="G377" s="67">
        <f>G378</f>
        <v>16241.4</v>
      </c>
      <c r="H377" s="1"/>
    </row>
    <row r="378" spans="1:8" s="9" customFormat="1" ht="18.75" customHeight="1">
      <c r="A378" s="51" t="s">
        <v>410</v>
      </c>
      <c r="B378" s="124" t="s">
        <v>26</v>
      </c>
      <c r="C378" s="38" t="s">
        <v>42</v>
      </c>
      <c r="D378" s="38" t="s">
        <v>32</v>
      </c>
      <c r="E378" s="131" t="s">
        <v>488</v>
      </c>
      <c r="F378" s="74" t="s">
        <v>448</v>
      </c>
      <c r="G378" s="67">
        <f>G379</f>
        <v>16241.4</v>
      </c>
      <c r="H378" s="1"/>
    </row>
    <row r="379" spans="1:8" s="9" customFormat="1" ht="45.75" customHeight="1">
      <c r="A379" s="108" t="s">
        <v>176</v>
      </c>
      <c r="B379" s="124" t="s">
        <v>26</v>
      </c>
      <c r="C379" s="38" t="s">
        <v>42</v>
      </c>
      <c r="D379" s="38" t="s">
        <v>32</v>
      </c>
      <c r="E379" s="131" t="s">
        <v>488</v>
      </c>
      <c r="F379" s="74" t="s">
        <v>175</v>
      </c>
      <c r="G379" s="67">
        <v>16241.4</v>
      </c>
      <c r="H379" s="1"/>
    </row>
    <row r="380" spans="1:8" s="9" customFormat="1" ht="83.25" customHeight="1">
      <c r="A380" s="129" t="s">
        <v>313</v>
      </c>
      <c r="B380" s="124" t="s">
        <v>26</v>
      </c>
      <c r="C380" s="38" t="s">
        <v>42</v>
      </c>
      <c r="D380" s="38" t="s">
        <v>32</v>
      </c>
      <c r="E380" s="131" t="s">
        <v>312</v>
      </c>
      <c r="F380" s="74"/>
      <c r="G380" s="67">
        <f>G381</f>
        <v>11964.4</v>
      </c>
      <c r="H380" s="1"/>
    </row>
    <row r="381" spans="1:8" s="9" customFormat="1" ht="28.5" customHeight="1">
      <c r="A381" s="70" t="s">
        <v>110</v>
      </c>
      <c r="B381" s="124" t="s">
        <v>26</v>
      </c>
      <c r="C381" s="38" t="s">
        <v>42</v>
      </c>
      <c r="D381" s="38" t="s">
        <v>32</v>
      </c>
      <c r="E381" s="131" t="s">
        <v>312</v>
      </c>
      <c r="F381" s="74" t="s">
        <v>109</v>
      </c>
      <c r="G381" s="67">
        <f>G382</f>
        <v>11964.4</v>
      </c>
      <c r="H381" s="1"/>
    </row>
    <row r="382" spans="1:8" s="9" customFormat="1" ht="18" customHeight="1">
      <c r="A382" s="70" t="s">
        <v>389</v>
      </c>
      <c r="B382" s="124" t="s">
        <v>26</v>
      </c>
      <c r="C382" s="38" t="s">
        <v>42</v>
      </c>
      <c r="D382" s="38" t="s">
        <v>32</v>
      </c>
      <c r="E382" s="131" t="s">
        <v>312</v>
      </c>
      <c r="F382" s="74" t="s">
        <v>108</v>
      </c>
      <c r="G382" s="67">
        <v>11964.4</v>
      </c>
      <c r="H382" s="1"/>
    </row>
    <row r="383" spans="1:7" ht="18" customHeight="1">
      <c r="A383" s="87" t="s">
        <v>76</v>
      </c>
      <c r="B383" s="124" t="s">
        <v>26</v>
      </c>
      <c r="C383" s="38" t="s">
        <v>42</v>
      </c>
      <c r="D383" s="133" t="s">
        <v>46</v>
      </c>
      <c r="E383" s="23"/>
      <c r="F383" s="61"/>
      <c r="G383" s="50">
        <f>SUM(G384)</f>
        <v>22</v>
      </c>
    </row>
    <row r="384" spans="1:7" ht="39.75" customHeight="1">
      <c r="A384" s="134" t="s">
        <v>381</v>
      </c>
      <c r="B384" s="124" t="s">
        <v>26</v>
      </c>
      <c r="C384" s="38" t="s">
        <v>42</v>
      </c>
      <c r="D384" s="38" t="s">
        <v>46</v>
      </c>
      <c r="E384" s="38" t="s">
        <v>245</v>
      </c>
      <c r="F384" s="38"/>
      <c r="G384" s="50">
        <f>G385</f>
        <v>22</v>
      </c>
    </row>
    <row r="385" spans="1:7" ht="17.25" customHeight="1">
      <c r="A385" s="135" t="s">
        <v>167</v>
      </c>
      <c r="B385" s="124" t="s">
        <v>26</v>
      </c>
      <c r="C385" s="38" t="s">
        <v>42</v>
      </c>
      <c r="D385" s="38" t="s">
        <v>46</v>
      </c>
      <c r="E385" s="38" t="s">
        <v>246</v>
      </c>
      <c r="F385" s="74"/>
      <c r="G385" s="84">
        <f>G386</f>
        <v>22</v>
      </c>
    </row>
    <row r="386" spans="1:7" ht="25.5" customHeight="1">
      <c r="A386" s="70" t="s">
        <v>110</v>
      </c>
      <c r="B386" s="124" t="s">
        <v>26</v>
      </c>
      <c r="C386" s="38" t="s">
        <v>42</v>
      </c>
      <c r="D386" s="38" t="s">
        <v>46</v>
      </c>
      <c r="E386" s="38" t="s">
        <v>246</v>
      </c>
      <c r="F386" s="61">
        <v>240</v>
      </c>
      <c r="G386" s="67">
        <f>G387</f>
        <v>22</v>
      </c>
    </row>
    <row r="387" spans="1:8" ht="15.75" customHeight="1">
      <c r="A387" s="70" t="s">
        <v>389</v>
      </c>
      <c r="B387" s="124" t="s">
        <v>26</v>
      </c>
      <c r="C387" s="38" t="s">
        <v>42</v>
      </c>
      <c r="D387" s="38" t="s">
        <v>46</v>
      </c>
      <c r="E387" s="38" t="s">
        <v>246</v>
      </c>
      <c r="F387" s="38" t="s">
        <v>108</v>
      </c>
      <c r="G387" s="67">
        <v>22</v>
      </c>
      <c r="H387" s="3"/>
    </row>
    <row r="388" spans="1:8" ht="15.75" customHeight="1">
      <c r="A388" s="136" t="s">
        <v>35</v>
      </c>
      <c r="B388" s="124" t="s">
        <v>26</v>
      </c>
      <c r="C388" s="38" t="s">
        <v>31</v>
      </c>
      <c r="D388" s="38"/>
      <c r="E388" s="38"/>
      <c r="F388" s="38"/>
      <c r="G388" s="67">
        <f>G389+G401</f>
        <v>26487.6</v>
      </c>
      <c r="H388" s="3"/>
    </row>
    <row r="389" spans="1:8" ht="15.75" customHeight="1">
      <c r="A389" s="136" t="s">
        <v>177</v>
      </c>
      <c r="B389" s="124" t="s">
        <v>26</v>
      </c>
      <c r="C389" s="38" t="s">
        <v>31</v>
      </c>
      <c r="D389" s="38" t="s">
        <v>34</v>
      </c>
      <c r="E389" s="38"/>
      <c r="F389" s="38"/>
      <c r="G389" s="67">
        <f>G390</f>
        <v>14989.099999999999</v>
      </c>
      <c r="H389" s="3"/>
    </row>
    <row r="390" spans="1:8" ht="40.5" customHeight="1">
      <c r="A390" s="91" t="s">
        <v>321</v>
      </c>
      <c r="B390" s="124" t="s">
        <v>26</v>
      </c>
      <c r="C390" s="38" t="s">
        <v>31</v>
      </c>
      <c r="D390" s="38" t="s">
        <v>34</v>
      </c>
      <c r="E390" s="38" t="s">
        <v>192</v>
      </c>
      <c r="F390" s="38"/>
      <c r="G390" s="67">
        <f>G391+G396</f>
        <v>14989.099999999999</v>
      </c>
      <c r="H390" s="3"/>
    </row>
    <row r="391" spans="1:8" ht="30.75" customHeight="1">
      <c r="A391" s="91" t="s">
        <v>453</v>
      </c>
      <c r="B391" s="124" t="s">
        <v>26</v>
      </c>
      <c r="C391" s="38" t="s">
        <v>31</v>
      </c>
      <c r="D391" s="38" t="s">
        <v>34</v>
      </c>
      <c r="E391" s="38" t="s">
        <v>452</v>
      </c>
      <c r="F391" s="38"/>
      <c r="G391" s="67">
        <f>G392+G394</f>
        <v>7444.099999999999</v>
      </c>
      <c r="H391" s="3"/>
    </row>
    <row r="392" spans="1:8" ht="30.75" customHeight="1">
      <c r="A392" s="70" t="s">
        <v>110</v>
      </c>
      <c r="B392" s="124" t="s">
        <v>26</v>
      </c>
      <c r="C392" s="38" t="s">
        <v>31</v>
      </c>
      <c r="D392" s="38" t="s">
        <v>34</v>
      </c>
      <c r="E392" s="38" t="s">
        <v>452</v>
      </c>
      <c r="F392" s="38" t="s">
        <v>109</v>
      </c>
      <c r="G392" s="67">
        <f>G393</f>
        <v>1376.7</v>
      </c>
      <c r="H392" s="3"/>
    </row>
    <row r="393" spans="1:8" ht="17.25" customHeight="1">
      <c r="A393" s="70" t="s">
        <v>389</v>
      </c>
      <c r="B393" s="124" t="s">
        <v>26</v>
      </c>
      <c r="C393" s="38" t="s">
        <v>31</v>
      </c>
      <c r="D393" s="38" t="s">
        <v>34</v>
      </c>
      <c r="E393" s="38" t="s">
        <v>452</v>
      </c>
      <c r="F393" s="38" t="s">
        <v>108</v>
      </c>
      <c r="G393" s="67">
        <v>1376.7</v>
      </c>
      <c r="H393" s="3"/>
    </row>
    <row r="394" spans="1:8" ht="17.25" customHeight="1">
      <c r="A394" s="51" t="s">
        <v>410</v>
      </c>
      <c r="B394" s="124" t="s">
        <v>26</v>
      </c>
      <c r="C394" s="38" t="s">
        <v>31</v>
      </c>
      <c r="D394" s="38" t="s">
        <v>34</v>
      </c>
      <c r="E394" s="38" t="s">
        <v>452</v>
      </c>
      <c r="F394" s="38" t="s">
        <v>448</v>
      </c>
      <c r="G394" s="67">
        <f>G395</f>
        <v>6067.4</v>
      </c>
      <c r="H394" s="3"/>
    </row>
    <row r="395" spans="1:8" ht="42.75" customHeight="1">
      <c r="A395" s="108" t="s">
        <v>176</v>
      </c>
      <c r="B395" s="124" t="s">
        <v>26</v>
      </c>
      <c r="C395" s="38" t="s">
        <v>31</v>
      </c>
      <c r="D395" s="38" t="s">
        <v>34</v>
      </c>
      <c r="E395" s="38" t="s">
        <v>452</v>
      </c>
      <c r="F395" s="38" t="s">
        <v>175</v>
      </c>
      <c r="G395" s="67">
        <v>6067.4</v>
      </c>
      <c r="H395" s="3"/>
    </row>
    <row r="396" spans="1:8" ht="40.5" customHeight="1">
      <c r="A396" s="70" t="s">
        <v>455</v>
      </c>
      <c r="B396" s="124" t="s">
        <v>26</v>
      </c>
      <c r="C396" s="38" t="s">
        <v>31</v>
      </c>
      <c r="D396" s="38" t="s">
        <v>34</v>
      </c>
      <c r="E396" s="38" t="s">
        <v>454</v>
      </c>
      <c r="F396" s="38"/>
      <c r="G396" s="67">
        <f>G397+G399</f>
        <v>7545</v>
      </c>
      <c r="H396" s="3"/>
    </row>
    <row r="397" spans="1:8" ht="30" customHeight="1">
      <c r="A397" s="70" t="s">
        <v>110</v>
      </c>
      <c r="B397" s="124" t="s">
        <v>26</v>
      </c>
      <c r="C397" s="38" t="s">
        <v>31</v>
      </c>
      <c r="D397" s="38" t="s">
        <v>34</v>
      </c>
      <c r="E397" s="38" t="s">
        <v>454</v>
      </c>
      <c r="F397" s="38" t="s">
        <v>109</v>
      </c>
      <c r="G397" s="67">
        <f>G398</f>
        <v>3538</v>
      </c>
      <c r="H397" s="3"/>
    </row>
    <row r="398" spans="1:8" ht="17.25" customHeight="1">
      <c r="A398" s="70" t="s">
        <v>389</v>
      </c>
      <c r="B398" s="124" t="s">
        <v>26</v>
      </c>
      <c r="C398" s="38" t="s">
        <v>31</v>
      </c>
      <c r="D398" s="38" t="s">
        <v>34</v>
      </c>
      <c r="E398" s="38" t="s">
        <v>454</v>
      </c>
      <c r="F398" s="38" t="s">
        <v>108</v>
      </c>
      <c r="G398" s="67">
        <v>3538</v>
      </c>
      <c r="H398" s="3"/>
    </row>
    <row r="399" spans="1:8" ht="17.25" customHeight="1">
      <c r="A399" s="51" t="s">
        <v>410</v>
      </c>
      <c r="B399" s="124" t="s">
        <v>26</v>
      </c>
      <c r="C399" s="38" t="s">
        <v>31</v>
      </c>
      <c r="D399" s="38" t="s">
        <v>34</v>
      </c>
      <c r="E399" s="38" t="s">
        <v>454</v>
      </c>
      <c r="F399" s="38" t="s">
        <v>448</v>
      </c>
      <c r="G399" s="67">
        <f>G400</f>
        <v>4007</v>
      </c>
      <c r="H399" s="3"/>
    </row>
    <row r="400" spans="1:8" ht="41.25" customHeight="1">
      <c r="A400" s="108" t="s">
        <v>176</v>
      </c>
      <c r="B400" s="124" t="s">
        <v>26</v>
      </c>
      <c r="C400" s="38" t="s">
        <v>31</v>
      </c>
      <c r="D400" s="38" t="s">
        <v>34</v>
      </c>
      <c r="E400" s="38" t="s">
        <v>454</v>
      </c>
      <c r="F400" s="38" t="s">
        <v>175</v>
      </c>
      <c r="G400" s="67">
        <v>4007</v>
      </c>
      <c r="H400" s="3"/>
    </row>
    <row r="401" spans="1:8" ht="15.75" customHeight="1">
      <c r="A401" s="136" t="s">
        <v>331</v>
      </c>
      <c r="B401" s="124" t="s">
        <v>26</v>
      </c>
      <c r="C401" s="38" t="s">
        <v>31</v>
      </c>
      <c r="D401" s="38" t="s">
        <v>36</v>
      </c>
      <c r="E401" s="38"/>
      <c r="F401" s="38"/>
      <c r="G401" s="67">
        <f>G402</f>
        <v>11498.5</v>
      </c>
      <c r="H401" s="3"/>
    </row>
    <row r="402" spans="1:8" ht="45" customHeight="1">
      <c r="A402" s="70" t="s">
        <v>450</v>
      </c>
      <c r="B402" s="124" t="s">
        <v>26</v>
      </c>
      <c r="C402" s="38" t="s">
        <v>31</v>
      </c>
      <c r="D402" s="38" t="s">
        <v>36</v>
      </c>
      <c r="E402" s="38" t="s">
        <v>446</v>
      </c>
      <c r="F402" s="38"/>
      <c r="G402" s="67">
        <f>G403</f>
        <v>11498.5</v>
      </c>
      <c r="H402" s="3"/>
    </row>
    <row r="403" spans="1:8" ht="42" customHeight="1">
      <c r="A403" s="70" t="s">
        <v>451</v>
      </c>
      <c r="B403" s="124" t="s">
        <v>26</v>
      </c>
      <c r="C403" s="38" t="s">
        <v>31</v>
      </c>
      <c r="D403" s="38" t="s">
        <v>36</v>
      </c>
      <c r="E403" s="38" t="s">
        <v>447</v>
      </c>
      <c r="F403" s="38"/>
      <c r="G403" s="67">
        <f>G404</f>
        <v>11498.5</v>
      </c>
      <c r="H403" s="3"/>
    </row>
    <row r="404" spans="1:8" ht="19.5" customHeight="1">
      <c r="A404" s="51" t="s">
        <v>410</v>
      </c>
      <c r="B404" s="124" t="s">
        <v>26</v>
      </c>
      <c r="C404" s="38" t="s">
        <v>31</v>
      </c>
      <c r="D404" s="38" t="s">
        <v>36</v>
      </c>
      <c r="E404" s="38" t="s">
        <v>447</v>
      </c>
      <c r="F404" s="38" t="s">
        <v>448</v>
      </c>
      <c r="G404" s="67">
        <f>G405</f>
        <v>11498.5</v>
      </c>
      <c r="H404" s="3"/>
    </row>
    <row r="405" spans="1:8" ht="22.5" customHeight="1">
      <c r="A405" s="70" t="s">
        <v>443</v>
      </c>
      <c r="B405" s="124" t="s">
        <v>26</v>
      </c>
      <c r="C405" s="38" t="s">
        <v>31</v>
      </c>
      <c r="D405" s="38" t="s">
        <v>36</v>
      </c>
      <c r="E405" s="38" t="s">
        <v>447</v>
      </c>
      <c r="F405" s="38" t="s">
        <v>449</v>
      </c>
      <c r="G405" s="67">
        <v>11498.5</v>
      </c>
      <c r="H405" s="3"/>
    </row>
    <row r="406" spans="1:7" ht="25.5">
      <c r="A406" s="37" t="s">
        <v>158</v>
      </c>
      <c r="B406" s="124" t="s">
        <v>26</v>
      </c>
      <c r="C406" s="38" t="s">
        <v>30</v>
      </c>
      <c r="D406" s="38" t="s">
        <v>36</v>
      </c>
      <c r="E406" s="23"/>
      <c r="F406" s="38"/>
      <c r="G406" s="50">
        <f>G407</f>
        <v>471.2</v>
      </c>
    </row>
    <row r="407" spans="1:7" ht="38.25" customHeight="1">
      <c r="A407" s="123" t="s">
        <v>321</v>
      </c>
      <c r="B407" s="64" t="s">
        <v>26</v>
      </c>
      <c r="C407" s="38" t="s">
        <v>30</v>
      </c>
      <c r="D407" s="133" t="s">
        <v>36</v>
      </c>
      <c r="E407" s="23" t="s">
        <v>192</v>
      </c>
      <c r="F407" s="38"/>
      <c r="G407" s="67">
        <f>G408</f>
        <v>471.2</v>
      </c>
    </row>
    <row r="408" spans="1:7" ht="24" customHeight="1">
      <c r="A408" s="44" t="s">
        <v>196</v>
      </c>
      <c r="B408" s="74" t="s">
        <v>26</v>
      </c>
      <c r="C408" s="38" t="s">
        <v>30</v>
      </c>
      <c r="D408" s="38" t="s">
        <v>36</v>
      </c>
      <c r="E408" s="23" t="s">
        <v>195</v>
      </c>
      <c r="F408" s="68"/>
      <c r="G408" s="69">
        <f>G409</f>
        <v>471.2</v>
      </c>
    </row>
    <row r="409" spans="1:7" ht="22.5" customHeight="1">
      <c r="A409" s="70" t="s">
        <v>110</v>
      </c>
      <c r="B409" s="64" t="s">
        <v>26</v>
      </c>
      <c r="C409" s="38" t="s">
        <v>30</v>
      </c>
      <c r="D409" s="133" t="s">
        <v>36</v>
      </c>
      <c r="E409" s="23" t="s">
        <v>195</v>
      </c>
      <c r="F409" s="38" t="s">
        <v>109</v>
      </c>
      <c r="G409" s="67">
        <f>G410</f>
        <v>471.2</v>
      </c>
    </row>
    <row r="410" spans="1:7" ht="20.25" customHeight="1">
      <c r="A410" s="70" t="s">
        <v>390</v>
      </c>
      <c r="B410" s="64" t="s">
        <v>26</v>
      </c>
      <c r="C410" s="38" t="s">
        <v>30</v>
      </c>
      <c r="D410" s="133" t="s">
        <v>36</v>
      </c>
      <c r="E410" s="23" t="s">
        <v>195</v>
      </c>
      <c r="F410" s="38" t="s">
        <v>108</v>
      </c>
      <c r="G410" s="67">
        <v>471.2</v>
      </c>
    </row>
    <row r="411" spans="1:7" ht="20.25" customHeight="1">
      <c r="A411" s="70" t="s">
        <v>431</v>
      </c>
      <c r="B411" s="64" t="s">
        <v>26</v>
      </c>
      <c r="C411" s="38" t="s">
        <v>40</v>
      </c>
      <c r="D411" s="133"/>
      <c r="E411" s="23"/>
      <c r="F411" s="38"/>
      <c r="G411" s="67">
        <f>G412</f>
        <v>603</v>
      </c>
    </row>
    <row r="412" spans="1:7" ht="20.25" customHeight="1">
      <c r="A412" s="136" t="s">
        <v>428</v>
      </c>
      <c r="B412" s="64" t="s">
        <v>26</v>
      </c>
      <c r="C412" s="38" t="s">
        <v>40</v>
      </c>
      <c r="D412" s="133" t="s">
        <v>40</v>
      </c>
      <c r="E412" s="23"/>
      <c r="F412" s="38"/>
      <c r="G412" s="67">
        <f>G414</f>
        <v>603</v>
      </c>
    </row>
    <row r="413" spans="1:7" ht="46.5" customHeight="1">
      <c r="A413" s="70" t="s">
        <v>374</v>
      </c>
      <c r="B413" s="64" t="s">
        <v>26</v>
      </c>
      <c r="C413" s="38" t="s">
        <v>40</v>
      </c>
      <c r="D413" s="133" t="s">
        <v>40</v>
      </c>
      <c r="E413" s="23" t="s">
        <v>201</v>
      </c>
      <c r="F413" s="38"/>
      <c r="G413" s="67">
        <f>G414</f>
        <v>603</v>
      </c>
    </row>
    <row r="414" spans="1:7" ht="30" customHeight="1">
      <c r="A414" s="70" t="s">
        <v>430</v>
      </c>
      <c r="B414" s="64" t="s">
        <v>26</v>
      </c>
      <c r="C414" s="38" t="s">
        <v>40</v>
      </c>
      <c r="D414" s="133" t="s">
        <v>40</v>
      </c>
      <c r="E414" s="23" t="s">
        <v>260</v>
      </c>
      <c r="F414" s="38"/>
      <c r="G414" s="67">
        <f>G418+G415</f>
        <v>603</v>
      </c>
    </row>
    <row r="415" spans="1:7" ht="30" customHeight="1">
      <c r="A415" s="70" t="s">
        <v>491</v>
      </c>
      <c r="B415" s="64" t="s">
        <v>26</v>
      </c>
      <c r="C415" s="38" t="s">
        <v>40</v>
      </c>
      <c r="D415" s="133" t="s">
        <v>40</v>
      </c>
      <c r="E415" s="23" t="s">
        <v>261</v>
      </c>
      <c r="F415" s="38"/>
      <c r="G415" s="67">
        <f>G416</f>
        <v>76.3</v>
      </c>
    </row>
    <row r="416" spans="1:7" ht="30" customHeight="1">
      <c r="A416" s="70" t="s">
        <v>110</v>
      </c>
      <c r="B416" s="64" t="s">
        <v>26</v>
      </c>
      <c r="C416" s="38" t="s">
        <v>40</v>
      </c>
      <c r="D416" s="133" t="s">
        <v>40</v>
      </c>
      <c r="E416" s="23" t="s">
        <v>261</v>
      </c>
      <c r="F416" s="38" t="s">
        <v>109</v>
      </c>
      <c r="G416" s="67">
        <f>G417</f>
        <v>76.3</v>
      </c>
    </row>
    <row r="417" spans="1:7" ht="19.5" customHeight="1">
      <c r="A417" s="70" t="s">
        <v>390</v>
      </c>
      <c r="B417" s="64" t="s">
        <v>26</v>
      </c>
      <c r="C417" s="38" t="s">
        <v>40</v>
      </c>
      <c r="D417" s="133" t="s">
        <v>40</v>
      </c>
      <c r="E417" s="23" t="s">
        <v>261</v>
      </c>
      <c r="F417" s="38" t="s">
        <v>108</v>
      </c>
      <c r="G417" s="67">
        <v>76.3</v>
      </c>
    </row>
    <row r="418" spans="1:7" ht="29.25" customHeight="1">
      <c r="A418" s="70" t="s">
        <v>429</v>
      </c>
      <c r="B418" s="64" t="s">
        <v>26</v>
      </c>
      <c r="C418" s="38" t="s">
        <v>40</v>
      </c>
      <c r="D418" s="133" t="s">
        <v>40</v>
      </c>
      <c r="E418" s="23" t="s">
        <v>427</v>
      </c>
      <c r="F418" s="38"/>
      <c r="G418" s="67">
        <f>G421+G419</f>
        <v>526.7</v>
      </c>
    </row>
    <row r="419" spans="1:7" ht="29.25" customHeight="1">
      <c r="A419" s="70" t="s">
        <v>110</v>
      </c>
      <c r="B419" s="64" t="s">
        <v>26</v>
      </c>
      <c r="C419" s="38" t="s">
        <v>40</v>
      </c>
      <c r="D419" s="133" t="s">
        <v>40</v>
      </c>
      <c r="E419" s="23" t="s">
        <v>427</v>
      </c>
      <c r="F419" s="38" t="s">
        <v>109</v>
      </c>
      <c r="G419" s="67">
        <f>G420</f>
        <v>166.7</v>
      </c>
    </row>
    <row r="420" spans="1:7" ht="19.5" customHeight="1">
      <c r="A420" s="70" t="s">
        <v>390</v>
      </c>
      <c r="B420" s="64" t="s">
        <v>26</v>
      </c>
      <c r="C420" s="38" t="s">
        <v>40</v>
      </c>
      <c r="D420" s="133" t="s">
        <v>40</v>
      </c>
      <c r="E420" s="23" t="s">
        <v>427</v>
      </c>
      <c r="F420" s="38" t="s">
        <v>108</v>
      </c>
      <c r="G420" s="67">
        <v>166.7</v>
      </c>
    </row>
    <row r="421" spans="1:7" ht="20.25" customHeight="1">
      <c r="A421" s="113" t="s">
        <v>60</v>
      </c>
      <c r="B421" s="64" t="s">
        <v>26</v>
      </c>
      <c r="C421" s="38" t="s">
        <v>40</v>
      </c>
      <c r="D421" s="133" t="s">
        <v>40</v>
      </c>
      <c r="E421" s="23" t="s">
        <v>427</v>
      </c>
      <c r="F421" s="38" t="s">
        <v>105</v>
      </c>
      <c r="G421" s="67">
        <f>G422</f>
        <v>360</v>
      </c>
    </row>
    <row r="422" spans="1:7" ht="45" customHeight="1">
      <c r="A422" s="108" t="s">
        <v>176</v>
      </c>
      <c r="B422" s="64" t="s">
        <v>26</v>
      </c>
      <c r="C422" s="38" t="s">
        <v>40</v>
      </c>
      <c r="D422" s="133" t="s">
        <v>40</v>
      </c>
      <c r="E422" s="23" t="s">
        <v>427</v>
      </c>
      <c r="F422" s="38" t="s">
        <v>175</v>
      </c>
      <c r="G422" s="67">
        <v>360</v>
      </c>
    </row>
    <row r="423" spans="1:7" ht="20.25" customHeight="1">
      <c r="A423" s="137" t="s">
        <v>495</v>
      </c>
      <c r="B423" s="124" t="s">
        <v>26</v>
      </c>
      <c r="C423" s="38" t="s">
        <v>33</v>
      </c>
      <c r="D423" s="133"/>
      <c r="E423" s="23"/>
      <c r="F423" s="46"/>
      <c r="G423" s="50">
        <f>G424</f>
        <v>21806.899999999998</v>
      </c>
    </row>
    <row r="424" spans="1:11" ht="16.5" customHeight="1">
      <c r="A424" s="37" t="s">
        <v>49</v>
      </c>
      <c r="B424" s="124" t="s">
        <v>26</v>
      </c>
      <c r="C424" s="38" t="s">
        <v>33</v>
      </c>
      <c r="D424" s="38" t="s">
        <v>29</v>
      </c>
      <c r="E424" s="23"/>
      <c r="F424" s="23"/>
      <c r="G424" s="50">
        <f>G425+G429+G461</f>
        <v>21806.899999999998</v>
      </c>
      <c r="I424" s="3"/>
      <c r="K424" s="3"/>
    </row>
    <row r="425" spans="1:7" ht="51" customHeight="1">
      <c r="A425" s="54" t="s">
        <v>124</v>
      </c>
      <c r="B425" s="138" t="s">
        <v>26</v>
      </c>
      <c r="C425" s="132" t="s">
        <v>33</v>
      </c>
      <c r="D425" s="132" t="s">
        <v>29</v>
      </c>
      <c r="E425" s="139" t="s">
        <v>225</v>
      </c>
      <c r="F425" s="139"/>
      <c r="G425" s="41">
        <f>G426</f>
        <v>101.3</v>
      </c>
    </row>
    <row r="426" spans="1:7" ht="30" customHeight="1">
      <c r="A426" s="42" t="s">
        <v>152</v>
      </c>
      <c r="B426" s="138" t="s">
        <v>26</v>
      </c>
      <c r="C426" s="132" t="s">
        <v>33</v>
      </c>
      <c r="D426" s="132" t="s">
        <v>29</v>
      </c>
      <c r="E426" s="140" t="s">
        <v>247</v>
      </c>
      <c r="F426" s="139"/>
      <c r="G426" s="80">
        <f>G427</f>
        <v>101.3</v>
      </c>
    </row>
    <row r="427" spans="1:7" ht="27" customHeight="1">
      <c r="A427" s="43" t="s">
        <v>104</v>
      </c>
      <c r="B427" s="138" t="s">
        <v>26</v>
      </c>
      <c r="C427" s="132" t="s">
        <v>33</v>
      </c>
      <c r="D427" s="132" t="s">
        <v>29</v>
      </c>
      <c r="E427" s="140" t="s">
        <v>247</v>
      </c>
      <c r="F427" s="66">
        <v>320</v>
      </c>
      <c r="G427" s="80">
        <f>G428</f>
        <v>101.3</v>
      </c>
    </row>
    <row r="428" spans="1:7" ht="27.75" customHeight="1">
      <c r="A428" s="40" t="s">
        <v>151</v>
      </c>
      <c r="B428" s="138" t="s">
        <v>26</v>
      </c>
      <c r="C428" s="132" t="s">
        <v>33</v>
      </c>
      <c r="D428" s="132" t="s">
        <v>29</v>
      </c>
      <c r="E428" s="140" t="s">
        <v>247</v>
      </c>
      <c r="F428" s="66">
        <v>321</v>
      </c>
      <c r="G428" s="67">
        <v>101.3</v>
      </c>
    </row>
    <row r="429" spans="1:7" ht="39" customHeight="1">
      <c r="A429" s="122" t="s">
        <v>382</v>
      </c>
      <c r="B429" s="124" t="s">
        <v>26</v>
      </c>
      <c r="C429" s="38" t="s">
        <v>33</v>
      </c>
      <c r="D429" s="46" t="s">
        <v>29</v>
      </c>
      <c r="E429" s="38" t="s">
        <v>248</v>
      </c>
      <c r="F429" s="66"/>
      <c r="G429" s="115">
        <f>G430+G465+G475</f>
        <v>21151.3</v>
      </c>
    </row>
    <row r="430" spans="1:7" ht="28.5" customHeight="1">
      <c r="A430" s="43" t="s">
        <v>383</v>
      </c>
      <c r="B430" s="124" t="s">
        <v>26</v>
      </c>
      <c r="C430" s="38" t="s">
        <v>33</v>
      </c>
      <c r="D430" s="46" t="s">
        <v>29</v>
      </c>
      <c r="E430" s="38" t="s">
        <v>249</v>
      </c>
      <c r="F430" s="66"/>
      <c r="G430" s="115">
        <f>G431+G443+G446+G449+G458+G452</f>
        <v>17116</v>
      </c>
    </row>
    <row r="431" spans="1:7" ht="24.75" customHeight="1">
      <c r="A431" s="43" t="s">
        <v>113</v>
      </c>
      <c r="B431" s="124" t="s">
        <v>26</v>
      </c>
      <c r="C431" s="38" t="s">
        <v>33</v>
      </c>
      <c r="D431" s="46" t="s">
        <v>29</v>
      </c>
      <c r="E431" s="38" t="s">
        <v>250</v>
      </c>
      <c r="F431" s="66"/>
      <c r="G431" s="67">
        <f>G432+G439+G442+G437</f>
        <v>15133.600000000002</v>
      </c>
    </row>
    <row r="432" spans="1:7" ht="16.5" customHeight="1">
      <c r="A432" s="113" t="s">
        <v>13</v>
      </c>
      <c r="B432" s="64" t="s">
        <v>26</v>
      </c>
      <c r="C432" s="38" t="s">
        <v>33</v>
      </c>
      <c r="D432" s="38" t="s">
        <v>29</v>
      </c>
      <c r="E432" s="38" t="s">
        <v>250</v>
      </c>
      <c r="F432" s="66">
        <v>110</v>
      </c>
      <c r="G432" s="67">
        <f>G433+G436+G434</f>
        <v>12970.500000000002</v>
      </c>
    </row>
    <row r="433" spans="1:7" ht="15.75" customHeight="1">
      <c r="A433" s="113" t="s">
        <v>399</v>
      </c>
      <c r="B433" s="64" t="s">
        <v>26</v>
      </c>
      <c r="C433" s="38" t="s">
        <v>33</v>
      </c>
      <c r="D433" s="38" t="s">
        <v>29</v>
      </c>
      <c r="E433" s="38" t="s">
        <v>250</v>
      </c>
      <c r="F433" s="66">
        <v>111</v>
      </c>
      <c r="G433" s="67">
        <v>9281.7</v>
      </c>
    </row>
    <row r="434" spans="1:7" ht="25.5">
      <c r="A434" s="70" t="s">
        <v>407</v>
      </c>
      <c r="B434" s="124" t="s">
        <v>26</v>
      </c>
      <c r="C434" s="38" t="s">
        <v>33</v>
      </c>
      <c r="D434" s="46" t="s">
        <v>29</v>
      </c>
      <c r="E434" s="38" t="s">
        <v>250</v>
      </c>
      <c r="F434" s="66">
        <v>112</v>
      </c>
      <c r="G434" s="67">
        <v>885.7</v>
      </c>
    </row>
    <row r="435" spans="1:7" ht="21" customHeight="1">
      <c r="A435" s="70" t="s">
        <v>408</v>
      </c>
      <c r="B435" s="124" t="s">
        <v>26</v>
      </c>
      <c r="C435" s="38" t="s">
        <v>33</v>
      </c>
      <c r="D435" s="46" t="s">
        <v>29</v>
      </c>
      <c r="E435" s="38" t="s">
        <v>250</v>
      </c>
      <c r="F435" s="66">
        <v>112</v>
      </c>
      <c r="G435" s="67">
        <v>620</v>
      </c>
    </row>
    <row r="436" spans="1:7" ht="38.25">
      <c r="A436" s="70" t="s">
        <v>294</v>
      </c>
      <c r="B436" s="124" t="s">
        <v>26</v>
      </c>
      <c r="C436" s="38" t="s">
        <v>33</v>
      </c>
      <c r="D436" s="46" t="s">
        <v>29</v>
      </c>
      <c r="E436" s="38" t="s">
        <v>250</v>
      </c>
      <c r="F436" s="66">
        <v>119</v>
      </c>
      <c r="G436" s="67">
        <v>2803.1</v>
      </c>
    </row>
    <row r="437" spans="1:7" ht="25.5">
      <c r="A437" s="43" t="s">
        <v>104</v>
      </c>
      <c r="B437" s="124" t="s">
        <v>26</v>
      </c>
      <c r="C437" s="38" t="s">
        <v>33</v>
      </c>
      <c r="D437" s="46" t="s">
        <v>29</v>
      </c>
      <c r="E437" s="38" t="s">
        <v>250</v>
      </c>
      <c r="F437" s="66">
        <v>320</v>
      </c>
      <c r="G437" s="67">
        <f>G438</f>
        <v>139</v>
      </c>
    </row>
    <row r="438" spans="1:7" ht="25.5">
      <c r="A438" s="40" t="s">
        <v>151</v>
      </c>
      <c r="B438" s="124" t="s">
        <v>26</v>
      </c>
      <c r="C438" s="38" t="s">
        <v>33</v>
      </c>
      <c r="D438" s="46" t="s">
        <v>29</v>
      </c>
      <c r="E438" s="38" t="s">
        <v>250</v>
      </c>
      <c r="F438" s="66">
        <v>321</v>
      </c>
      <c r="G438" s="67">
        <v>139</v>
      </c>
    </row>
    <row r="439" spans="1:7" ht="25.5">
      <c r="A439" s="70" t="s">
        <v>110</v>
      </c>
      <c r="B439" s="64" t="s">
        <v>26</v>
      </c>
      <c r="C439" s="38" t="s">
        <v>33</v>
      </c>
      <c r="D439" s="38" t="s">
        <v>29</v>
      </c>
      <c r="E439" s="38" t="s">
        <v>250</v>
      </c>
      <c r="F439" s="66">
        <v>240</v>
      </c>
      <c r="G439" s="67">
        <f>G440</f>
        <v>1996.1</v>
      </c>
    </row>
    <row r="440" spans="1:7" ht="17.25" customHeight="1">
      <c r="A440" s="70" t="s">
        <v>392</v>
      </c>
      <c r="B440" s="124" t="s">
        <v>26</v>
      </c>
      <c r="C440" s="38" t="s">
        <v>33</v>
      </c>
      <c r="D440" s="46" t="s">
        <v>29</v>
      </c>
      <c r="E440" s="38" t="s">
        <v>250</v>
      </c>
      <c r="F440" s="66">
        <v>244</v>
      </c>
      <c r="G440" s="67">
        <v>1996.1</v>
      </c>
    </row>
    <row r="441" spans="1:7" ht="18.75" customHeight="1">
      <c r="A441" s="70" t="s">
        <v>386</v>
      </c>
      <c r="B441" s="124" t="s">
        <v>26</v>
      </c>
      <c r="C441" s="38" t="s">
        <v>33</v>
      </c>
      <c r="D441" s="46" t="s">
        <v>29</v>
      </c>
      <c r="E441" s="38" t="s">
        <v>250</v>
      </c>
      <c r="F441" s="66">
        <v>244</v>
      </c>
      <c r="G441" s="67">
        <v>1252</v>
      </c>
    </row>
    <row r="442" spans="1:7" ht="20.25" customHeight="1">
      <c r="A442" s="54" t="s">
        <v>17</v>
      </c>
      <c r="B442" s="64" t="s">
        <v>26</v>
      </c>
      <c r="C442" s="38" t="s">
        <v>33</v>
      </c>
      <c r="D442" s="38" t="s">
        <v>29</v>
      </c>
      <c r="E442" s="38" t="s">
        <v>250</v>
      </c>
      <c r="F442" s="23">
        <v>850</v>
      </c>
      <c r="G442" s="84">
        <v>28</v>
      </c>
    </row>
    <row r="443" spans="1:7" ht="78.75" customHeight="1">
      <c r="A443" s="43" t="s">
        <v>163</v>
      </c>
      <c r="B443" s="124" t="s">
        <v>26</v>
      </c>
      <c r="C443" s="38" t="s">
        <v>33</v>
      </c>
      <c r="D443" s="46" t="s">
        <v>29</v>
      </c>
      <c r="E443" s="83" t="s">
        <v>251</v>
      </c>
      <c r="F443" s="38"/>
      <c r="G443" s="84">
        <f>G444</f>
        <v>15.5</v>
      </c>
    </row>
    <row r="444" spans="1:7" ht="16.5" customHeight="1">
      <c r="A444" s="113" t="s">
        <v>13</v>
      </c>
      <c r="B444" s="124" t="s">
        <v>26</v>
      </c>
      <c r="C444" s="38" t="s">
        <v>33</v>
      </c>
      <c r="D444" s="46" t="s">
        <v>29</v>
      </c>
      <c r="E444" s="83" t="s">
        <v>251</v>
      </c>
      <c r="F444" s="38" t="s">
        <v>12</v>
      </c>
      <c r="G444" s="84">
        <f>G445</f>
        <v>15.5</v>
      </c>
    </row>
    <row r="445" spans="1:7" ht="26.25" customHeight="1">
      <c r="A445" s="108" t="s">
        <v>295</v>
      </c>
      <c r="B445" s="124" t="s">
        <v>26</v>
      </c>
      <c r="C445" s="38" t="s">
        <v>33</v>
      </c>
      <c r="D445" s="46" t="s">
        <v>29</v>
      </c>
      <c r="E445" s="83" t="s">
        <v>251</v>
      </c>
      <c r="F445" s="38" t="s">
        <v>11</v>
      </c>
      <c r="G445" s="67">
        <v>15.5</v>
      </c>
    </row>
    <row r="446" spans="1:7" ht="29.25" customHeight="1">
      <c r="A446" s="108" t="s">
        <v>400</v>
      </c>
      <c r="B446" s="124" t="s">
        <v>26</v>
      </c>
      <c r="C446" s="38" t="s">
        <v>33</v>
      </c>
      <c r="D446" s="46" t="s">
        <v>29</v>
      </c>
      <c r="E446" s="83" t="s">
        <v>401</v>
      </c>
      <c r="F446" s="38"/>
      <c r="G446" s="67">
        <f>G447</f>
        <v>0</v>
      </c>
    </row>
    <row r="447" spans="1:7" ht="26.25" customHeight="1">
      <c r="A447" s="70" t="s">
        <v>110</v>
      </c>
      <c r="B447" s="124" t="s">
        <v>26</v>
      </c>
      <c r="C447" s="38" t="s">
        <v>33</v>
      </c>
      <c r="D447" s="46" t="s">
        <v>29</v>
      </c>
      <c r="E447" s="83" t="s">
        <v>401</v>
      </c>
      <c r="F447" s="38" t="s">
        <v>109</v>
      </c>
      <c r="G447" s="67">
        <f>G448</f>
        <v>0</v>
      </c>
    </row>
    <row r="448" spans="1:7" ht="26.25" customHeight="1">
      <c r="A448" s="70" t="s">
        <v>111</v>
      </c>
      <c r="B448" s="124" t="s">
        <v>26</v>
      </c>
      <c r="C448" s="38" t="s">
        <v>33</v>
      </c>
      <c r="D448" s="46" t="s">
        <v>29</v>
      </c>
      <c r="E448" s="83" t="s">
        <v>401</v>
      </c>
      <c r="F448" s="38" t="s">
        <v>108</v>
      </c>
      <c r="G448" s="67">
        <v>0</v>
      </c>
    </row>
    <row r="449" spans="1:7" ht="32.25" customHeight="1">
      <c r="A449" s="108" t="s">
        <v>400</v>
      </c>
      <c r="B449" s="124" t="s">
        <v>26</v>
      </c>
      <c r="C449" s="38" t="s">
        <v>33</v>
      </c>
      <c r="D449" s="46" t="s">
        <v>29</v>
      </c>
      <c r="E449" s="83" t="s">
        <v>470</v>
      </c>
      <c r="F449" s="38"/>
      <c r="G449" s="67">
        <f>G450</f>
        <v>400.8</v>
      </c>
    </row>
    <row r="450" spans="1:7" ht="26.25" customHeight="1">
      <c r="A450" s="70" t="s">
        <v>110</v>
      </c>
      <c r="B450" s="124" t="s">
        <v>26</v>
      </c>
      <c r="C450" s="38" t="s">
        <v>33</v>
      </c>
      <c r="D450" s="46" t="s">
        <v>29</v>
      </c>
      <c r="E450" s="83" t="s">
        <v>470</v>
      </c>
      <c r="F450" s="38" t="s">
        <v>109</v>
      </c>
      <c r="G450" s="67">
        <f>G451</f>
        <v>400.8</v>
      </c>
    </row>
    <row r="451" spans="1:7" ht="26.25" customHeight="1">
      <c r="A451" s="70" t="s">
        <v>111</v>
      </c>
      <c r="B451" s="124" t="s">
        <v>26</v>
      </c>
      <c r="C451" s="38" t="s">
        <v>33</v>
      </c>
      <c r="D451" s="46" t="s">
        <v>29</v>
      </c>
      <c r="E451" s="83" t="s">
        <v>470</v>
      </c>
      <c r="F451" s="38" t="s">
        <v>108</v>
      </c>
      <c r="G451" s="67">
        <v>400.8</v>
      </c>
    </row>
    <row r="452" spans="1:7" ht="57.75" customHeight="1">
      <c r="A452" s="70" t="s">
        <v>511</v>
      </c>
      <c r="B452" s="124" t="s">
        <v>26</v>
      </c>
      <c r="C452" s="38" t="s">
        <v>33</v>
      </c>
      <c r="D452" s="46" t="s">
        <v>29</v>
      </c>
      <c r="E452" s="83" t="s">
        <v>510</v>
      </c>
      <c r="F452" s="38"/>
      <c r="G452" s="67">
        <f>G456+G453</f>
        <v>1566.1</v>
      </c>
    </row>
    <row r="453" spans="1:7" ht="19.5" customHeight="1">
      <c r="A453" s="113" t="s">
        <v>13</v>
      </c>
      <c r="B453" s="124" t="s">
        <v>26</v>
      </c>
      <c r="C453" s="38" t="s">
        <v>33</v>
      </c>
      <c r="D453" s="46" t="s">
        <v>29</v>
      </c>
      <c r="E453" s="83" t="s">
        <v>510</v>
      </c>
      <c r="F453" s="38" t="s">
        <v>12</v>
      </c>
      <c r="G453" s="67">
        <f>G454+G455</f>
        <v>755</v>
      </c>
    </row>
    <row r="454" spans="1:7" ht="19.5" customHeight="1">
      <c r="A454" s="113" t="s">
        <v>399</v>
      </c>
      <c r="B454" s="124" t="s">
        <v>26</v>
      </c>
      <c r="C454" s="38" t="s">
        <v>33</v>
      </c>
      <c r="D454" s="46" t="s">
        <v>29</v>
      </c>
      <c r="E454" s="83" t="s">
        <v>510</v>
      </c>
      <c r="F454" s="38" t="s">
        <v>473</v>
      </c>
      <c r="G454" s="67">
        <v>579.9</v>
      </c>
    </row>
    <row r="455" spans="1:7" ht="39.75" customHeight="1">
      <c r="A455" s="70" t="s">
        <v>294</v>
      </c>
      <c r="B455" s="124" t="s">
        <v>26</v>
      </c>
      <c r="C455" s="38" t="s">
        <v>33</v>
      </c>
      <c r="D455" s="46" t="s">
        <v>29</v>
      </c>
      <c r="E455" s="83" t="s">
        <v>510</v>
      </c>
      <c r="F455" s="38" t="s">
        <v>474</v>
      </c>
      <c r="G455" s="67">
        <v>175.1</v>
      </c>
    </row>
    <row r="456" spans="1:7" ht="16.5" customHeight="1">
      <c r="A456" s="51" t="s">
        <v>410</v>
      </c>
      <c r="B456" s="124" t="s">
        <v>26</v>
      </c>
      <c r="C456" s="38" t="s">
        <v>33</v>
      </c>
      <c r="D456" s="46" t="s">
        <v>29</v>
      </c>
      <c r="E456" s="83" t="s">
        <v>510</v>
      </c>
      <c r="F456" s="38" t="s">
        <v>448</v>
      </c>
      <c r="G456" s="67">
        <f>G457</f>
        <v>811.1</v>
      </c>
    </row>
    <row r="457" spans="1:7" ht="42" customHeight="1">
      <c r="A457" s="70" t="s">
        <v>176</v>
      </c>
      <c r="B457" s="124" t="s">
        <v>26</v>
      </c>
      <c r="C457" s="38" t="s">
        <v>33</v>
      </c>
      <c r="D457" s="46" t="s">
        <v>29</v>
      </c>
      <c r="E457" s="83" t="s">
        <v>510</v>
      </c>
      <c r="F457" s="38" t="s">
        <v>175</v>
      </c>
      <c r="G457" s="67">
        <v>811.1</v>
      </c>
    </row>
    <row r="458" spans="1:7" ht="41.25" customHeight="1">
      <c r="A458" s="70" t="s">
        <v>482</v>
      </c>
      <c r="B458" s="124" t="s">
        <v>26</v>
      </c>
      <c r="C458" s="38" t="s">
        <v>33</v>
      </c>
      <c r="D458" s="46" t="s">
        <v>29</v>
      </c>
      <c r="E458" s="83" t="s">
        <v>481</v>
      </c>
      <c r="F458" s="38"/>
      <c r="G458" s="67">
        <f>G459</f>
        <v>0</v>
      </c>
    </row>
    <row r="459" spans="1:7" ht="19.5" customHeight="1">
      <c r="A459" s="51" t="s">
        <v>410</v>
      </c>
      <c r="B459" s="124" t="s">
        <v>26</v>
      </c>
      <c r="C459" s="38" t="s">
        <v>33</v>
      </c>
      <c r="D459" s="46" t="s">
        <v>29</v>
      </c>
      <c r="E459" s="83" t="s">
        <v>481</v>
      </c>
      <c r="F459" s="38" t="s">
        <v>448</v>
      </c>
      <c r="G459" s="67">
        <f>G460</f>
        <v>0</v>
      </c>
    </row>
    <row r="460" spans="1:7" ht="45" customHeight="1">
      <c r="A460" s="70" t="s">
        <v>176</v>
      </c>
      <c r="B460" s="124" t="s">
        <v>26</v>
      </c>
      <c r="C460" s="38" t="s">
        <v>33</v>
      </c>
      <c r="D460" s="46" t="s">
        <v>29</v>
      </c>
      <c r="E460" s="83" t="s">
        <v>481</v>
      </c>
      <c r="F460" s="38" t="s">
        <v>175</v>
      </c>
      <c r="G460" s="67">
        <v>0</v>
      </c>
    </row>
    <row r="461" spans="1:7" ht="17.25" customHeight="1">
      <c r="A461" s="40" t="s">
        <v>484</v>
      </c>
      <c r="B461" s="124" t="s">
        <v>26</v>
      </c>
      <c r="C461" s="38" t="s">
        <v>33</v>
      </c>
      <c r="D461" s="46" t="s">
        <v>29</v>
      </c>
      <c r="E461" s="83" t="s">
        <v>211</v>
      </c>
      <c r="F461" s="38"/>
      <c r="G461" s="67">
        <f>G462</f>
        <v>554.3</v>
      </c>
    </row>
    <row r="462" spans="1:7" ht="18.75" customHeight="1">
      <c r="A462" s="40" t="s">
        <v>485</v>
      </c>
      <c r="B462" s="124" t="s">
        <v>26</v>
      </c>
      <c r="C462" s="38" t="s">
        <v>33</v>
      </c>
      <c r="D462" s="46" t="s">
        <v>29</v>
      </c>
      <c r="E462" s="83" t="s">
        <v>483</v>
      </c>
      <c r="F462" s="38"/>
      <c r="G462" s="67">
        <f>G463</f>
        <v>554.3</v>
      </c>
    </row>
    <row r="463" spans="1:7" ht="33" customHeight="1">
      <c r="A463" s="70" t="s">
        <v>110</v>
      </c>
      <c r="B463" s="124" t="s">
        <v>26</v>
      </c>
      <c r="C463" s="38" t="s">
        <v>33</v>
      </c>
      <c r="D463" s="46" t="s">
        <v>29</v>
      </c>
      <c r="E463" s="83" t="s">
        <v>483</v>
      </c>
      <c r="F463" s="38" t="s">
        <v>109</v>
      </c>
      <c r="G463" s="67">
        <f>G464</f>
        <v>554.3</v>
      </c>
    </row>
    <row r="464" spans="1:7" ht="18" customHeight="1">
      <c r="A464" s="70" t="s">
        <v>389</v>
      </c>
      <c r="B464" s="124" t="s">
        <v>26</v>
      </c>
      <c r="C464" s="38" t="s">
        <v>33</v>
      </c>
      <c r="D464" s="46" t="s">
        <v>29</v>
      </c>
      <c r="E464" s="83" t="s">
        <v>483</v>
      </c>
      <c r="F464" s="38" t="s">
        <v>108</v>
      </c>
      <c r="G464" s="67">
        <v>554.3</v>
      </c>
    </row>
    <row r="465" spans="1:7" ht="27" customHeight="1">
      <c r="A465" s="54" t="s">
        <v>384</v>
      </c>
      <c r="B465" s="64" t="s">
        <v>26</v>
      </c>
      <c r="C465" s="38" t="s">
        <v>33</v>
      </c>
      <c r="D465" s="38" t="s">
        <v>29</v>
      </c>
      <c r="E465" s="100" t="s">
        <v>252</v>
      </c>
      <c r="F465" s="23"/>
      <c r="G465" s="84">
        <f>G466+G469+G472</f>
        <v>4020.3</v>
      </c>
    </row>
    <row r="466" spans="1:7" ht="15.75" customHeight="1">
      <c r="A466" s="54" t="s">
        <v>150</v>
      </c>
      <c r="B466" s="64" t="s">
        <v>26</v>
      </c>
      <c r="C466" s="38" t="s">
        <v>33</v>
      </c>
      <c r="D466" s="38" t="s">
        <v>29</v>
      </c>
      <c r="E466" s="100" t="s">
        <v>253</v>
      </c>
      <c r="F466" s="23"/>
      <c r="G466" s="84">
        <f>G467</f>
        <v>130</v>
      </c>
    </row>
    <row r="467" spans="1:7" ht="27.75" customHeight="1">
      <c r="A467" s="70" t="s">
        <v>110</v>
      </c>
      <c r="B467" s="64" t="s">
        <v>26</v>
      </c>
      <c r="C467" s="38" t="s">
        <v>33</v>
      </c>
      <c r="D467" s="38" t="s">
        <v>29</v>
      </c>
      <c r="E467" s="100" t="s">
        <v>253</v>
      </c>
      <c r="F467" s="23">
        <v>240</v>
      </c>
      <c r="G467" s="84">
        <f>G468</f>
        <v>130</v>
      </c>
    </row>
    <row r="468" spans="1:7" ht="16.5" customHeight="1">
      <c r="A468" s="70" t="s">
        <v>389</v>
      </c>
      <c r="B468" s="64" t="s">
        <v>26</v>
      </c>
      <c r="C468" s="38" t="s">
        <v>33</v>
      </c>
      <c r="D468" s="38" t="s">
        <v>29</v>
      </c>
      <c r="E468" s="100" t="s">
        <v>253</v>
      </c>
      <c r="F468" s="23">
        <v>244</v>
      </c>
      <c r="G468" s="84">
        <v>130</v>
      </c>
    </row>
    <row r="469" spans="1:7" ht="30.75" customHeight="1">
      <c r="A469" s="70" t="s">
        <v>444</v>
      </c>
      <c r="B469" s="64" t="s">
        <v>26</v>
      </c>
      <c r="C469" s="38" t="s">
        <v>33</v>
      </c>
      <c r="D469" s="38" t="s">
        <v>29</v>
      </c>
      <c r="E469" s="100" t="s">
        <v>442</v>
      </c>
      <c r="F469" s="23"/>
      <c r="G469" s="84">
        <f>G470</f>
        <v>2384.3</v>
      </c>
    </row>
    <row r="470" spans="1:7" ht="16.5" customHeight="1">
      <c r="A470" s="51" t="s">
        <v>410</v>
      </c>
      <c r="B470" s="64" t="s">
        <v>26</v>
      </c>
      <c r="C470" s="38" t="s">
        <v>33</v>
      </c>
      <c r="D470" s="38" t="s">
        <v>29</v>
      </c>
      <c r="E470" s="100" t="s">
        <v>442</v>
      </c>
      <c r="F470" s="23">
        <v>520</v>
      </c>
      <c r="G470" s="84">
        <f>G471</f>
        <v>2384.3</v>
      </c>
    </row>
    <row r="471" spans="1:7" ht="16.5" customHeight="1">
      <c r="A471" s="70" t="s">
        <v>443</v>
      </c>
      <c r="B471" s="64" t="s">
        <v>26</v>
      </c>
      <c r="C471" s="38" t="s">
        <v>33</v>
      </c>
      <c r="D471" s="38" t="s">
        <v>29</v>
      </c>
      <c r="E471" s="100" t="s">
        <v>442</v>
      </c>
      <c r="F471" s="23">
        <v>523</v>
      </c>
      <c r="G471" s="84">
        <v>2384.3</v>
      </c>
    </row>
    <row r="472" spans="1:7" ht="41.25" customHeight="1">
      <c r="A472" s="70" t="s">
        <v>459</v>
      </c>
      <c r="B472" s="64" t="s">
        <v>26</v>
      </c>
      <c r="C472" s="38" t="s">
        <v>33</v>
      </c>
      <c r="D472" s="38" t="s">
        <v>29</v>
      </c>
      <c r="E472" s="100" t="s">
        <v>458</v>
      </c>
      <c r="F472" s="23"/>
      <c r="G472" s="167">
        <f>G473</f>
        <v>1506</v>
      </c>
    </row>
    <row r="473" spans="1:7" ht="16.5" customHeight="1">
      <c r="A473" s="70" t="s">
        <v>410</v>
      </c>
      <c r="B473" s="64" t="s">
        <v>26</v>
      </c>
      <c r="C473" s="38" t="s">
        <v>33</v>
      </c>
      <c r="D473" s="38" t="s">
        <v>29</v>
      </c>
      <c r="E473" s="100" t="s">
        <v>458</v>
      </c>
      <c r="F473" s="23">
        <v>520</v>
      </c>
      <c r="G473" s="167">
        <f>G474</f>
        <v>1506</v>
      </c>
    </row>
    <row r="474" spans="1:7" ht="45.75" customHeight="1">
      <c r="A474" s="70" t="s">
        <v>176</v>
      </c>
      <c r="B474" s="64" t="s">
        <v>26</v>
      </c>
      <c r="C474" s="38" t="s">
        <v>33</v>
      </c>
      <c r="D474" s="38" t="s">
        <v>29</v>
      </c>
      <c r="E474" s="100" t="s">
        <v>458</v>
      </c>
      <c r="F474" s="23">
        <v>521</v>
      </c>
      <c r="G474" s="167">
        <v>1506</v>
      </c>
    </row>
    <row r="475" spans="1:7" ht="31.5" customHeight="1">
      <c r="A475" s="70" t="s">
        <v>440</v>
      </c>
      <c r="B475" s="64" t="s">
        <v>26</v>
      </c>
      <c r="C475" s="38" t="s">
        <v>33</v>
      </c>
      <c r="D475" s="38" t="s">
        <v>29</v>
      </c>
      <c r="E475" s="100" t="s">
        <v>439</v>
      </c>
      <c r="F475" s="23"/>
      <c r="G475" s="84">
        <f>G476</f>
        <v>15</v>
      </c>
    </row>
    <row r="476" spans="1:7" ht="30.75" customHeight="1">
      <c r="A476" s="88" t="s">
        <v>441</v>
      </c>
      <c r="B476" s="64" t="s">
        <v>26</v>
      </c>
      <c r="C476" s="38" t="s">
        <v>33</v>
      </c>
      <c r="D476" s="38" t="s">
        <v>29</v>
      </c>
      <c r="E476" s="100" t="s">
        <v>438</v>
      </c>
      <c r="F476" s="23"/>
      <c r="G476" s="84">
        <f>G477</f>
        <v>15</v>
      </c>
    </row>
    <row r="477" spans="1:7" ht="27.75" customHeight="1">
      <c r="A477" s="70" t="s">
        <v>110</v>
      </c>
      <c r="B477" s="64" t="s">
        <v>26</v>
      </c>
      <c r="C477" s="38" t="s">
        <v>33</v>
      </c>
      <c r="D477" s="38" t="s">
        <v>29</v>
      </c>
      <c r="E477" s="100" t="s">
        <v>438</v>
      </c>
      <c r="F477" s="23">
        <v>240</v>
      </c>
      <c r="G477" s="50">
        <f>G478</f>
        <v>15</v>
      </c>
    </row>
    <row r="478" spans="1:7" ht="16.5" customHeight="1">
      <c r="A478" s="70" t="s">
        <v>389</v>
      </c>
      <c r="B478" s="64" t="s">
        <v>26</v>
      </c>
      <c r="C478" s="38" t="s">
        <v>33</v>
      </c>
      <c r="D478" s="38" t="s">
        <v>29</v>
      </c>
      <c r="E478" s="100" t="s">
        <v>438</v>
      </c>
      <c r="F478" s="23">
        <v>244</v>
      </c>
      <c r="G478" s="50">
        <v>15</v>
      </c>
    </row>
    <row r="479" spans="1:9" ht="18" customHeight="1">
      <c r="A479" s="37" t="s">
        <v>41</v>
      </c>
      <c r="B479" s="66" t="s">
        <v>26</v>
      </c>
      <c r="C479" s="100">
        <v>10</v>
      </c>
      <c r="D479" s="38"/>
      <c r="E479" s="100"/>
      <c r="F479" s="23"/>
      <c r="G479" s="47">
        <f>SUM(G480+G484+G505)</f>
        <v>7770.1</v>
      </c>
      <c r="I479" s="3"/>
    </row>
    <row r="480" spans="1:7" ht="14.25" customHeight="1">
      <c r="A480" s="112" t="s">
        <v>59</v>
      </c>
      <c r="B480" s="124" t="s">
        <v>26</v>
      </c>
      <c r="C480" s="141">
        <v>10</v>
      </c>
      <c r="D480" s="142" t="s">
        <v>29</v>
      </c>
      <c r="E480" s="143"/>
      <c r="F480" s="143"/>
      <c r="G480" s="144">
        <f>SUM(G481)</f>
        <v>3083.9</v>
      </c>
    </row>
    <row r="481" spans="1:7" ht="24.75" customHeight="1">
      <c r="A481" s="44" t="s">
        <v>75</v>
      </c>
      <c r="B481" s="124" t="s">
        <v>26</v>
      </c>
      <c r="C481" s="143">
        <v>10</v>
      </c>
      <c r="D481" s="142" t="s">
        <v>29</v>
      </c>
      <c r="E481" s="143" t="s">
        <v>254</v>
      </c>
      <c r="F481" s="143"/>
      <c r="G481" s="144">
        <f>SUM(G482)</f>
        <v>3083.9</v>
      </c>
    </row>
    <row r="482" spans="1:7" ht="27" customHeight="1">
      <c r="A482" s="91" t="s">
        <v>147</v>
      </c>
      <c r="B482" s="124" t="s">
        <v>26</v>
      </c>
      <c r="C482" s="143">
        <v>10</v>
      </c>
      <c r="D482" s="142" t="s">
        <v>29</v>
      </c>
      <c r="E482" s="143" t="s">
        <v>255</v>
      </c>
      <c r="F482" s="143"/>
      <c r="G482" s="144">
        <f>G483</f>
        <v>3083.9</v>
      </c>
    </row>
    <row r="483" spans="1:7" ht="19.5" customHeight="1">
      <c r="A483" s="91" t="s">
        <v>293</v>
      </c>
      <c r="B483" s="124" t="s">
        <v>26</v>
      </c>
      <c r="C483" s="23">
        <v>10</v>
      </c>
      <c r="D483" s="142" t="s">
        <v>29</v>
      </c>
      <c r="E483" s="143" t="s">
        <v>255</v>
      </c>
      <c r="F483" s="68">
        <v>312</v>
      </c>
      <c r="G483" s="67">
        <v>3083.9</v>
      </c>
    </row>
    <row r="484" spans="1:7" ht="15.75" customHeight="1">
      <c r="A484" s="112" t="s">
        <v>54</v>
      </c>
      <c r="B484" s="124" t="s">
        <v>26</v>
      </c>
      <c r="C484" s="114">
        <v>10</v>
      </c>
      <c r="D484" s="38" t="s">
        <v>36</v>
      </c>
      <c r="E484" s="100"/>
      <c r="F484" s="23"/>
      <c r="G484" s="50">
        <f>SUM(G485,G491,G495)</f>
        <v>4679.2</v>
      </c>
    </row>
    <row r="485" spans="1:7" ht="17.25" customHeight="1">
      <c r="A485" s="123" t="s">
        <v>125</v>
      </c>
      <c r="B485" s="124" t="s">
        <v>26</v>
      </c>
      <c r="C485" s="114">
        <v>10</v>
      </c>
      <c r="D485" s="38" t="s">
        <v>36</v>
      </c>
      <c r="E485" s="38" t="s">
        <v>227</v>
      </c>
      <c r="F485" s="38"/>
      <c r="G485" s="50">
        <f>SUM(G486)</f>
        <v>332.1</v>
      </c>
    </row>
    <row r="486" spans="1:7" ht="27.75" customHeight="1">
      <c r="A486" s="42" t="s">
        <v>146</v>
      </c>
      <c r="B486" s="124" t="s">
        <v>26</v>
      </c>
      <c r="C486" s="114">
        <v>10</v>
      </c>
      <c r="D486" s="38" t="s">
        <v>36</v>
      </c>
      <c r="E486" s="23" t="s">
        <v>256</v>
      </c>
      <c r="F486" s="46"/>
      <c r="G486" s="84">
        <f>SUM(G487)</f>
        <v>332.1</v>
      </c>
    </row>
    <row r="487" spans="1:7" ht="52.5" customHeight="1">
      <c r="A487" s="42" t="s">
        <v>23</v>
      </c>
      <c r="B487" s="124" t="s">
        <v>26</v>
      </c>
      <c r="C487" s="114">
        <v>10</v>
      </c>
      <c r="D487" s="38" t="s">
        <v>36</v>
      </c>
      <c r="E487" s="23" t="s">
        <v>257</v>
      </c>
      <c r="F487" s="104"/>
      <c r="G487" s="84">
        <f>G488</f>
        <v>332.1</v>
      </c>
    </row>
    <row r="488" spans="1:7" ht="17.25" customHeight="1">
      <c r="A488" s="44" t="s">
        <v>140</v>
      </c>
      <c r="B488" s="124" t="s">
        <v>26</v>
      </c>
      <c r="C488" s="114">
        <v>10</v>
      </c>
      <c r="D488" s="38" t="s">
        <v>36</v>
      </c>
      <c r="E488" s="23" t="s">
        <v>257</v>
      </c>
      <c r="F488" s="74" t="s">
        <v>139</v>
      </c>
      <c r="G488" s="84">
        <f>G489</f>
        <v>332.1</v>
      </c>
    </row>
    <row r="489" spans="1:7" ht="38.25" customHeight="1">
      <c r="A489" s="44" t="s">
        <v>278</v>
      </c>
      <c r="B489" s="124" t="s">
        <v>26</v>
      </c>
      <c r="C489" s="114">
        <v>10</v>
      </c>
      <c r="D489" s="38" t="s">
        <v>36</v>
      </c>
      <c r="E489" s="23" t="s">
        <v>257</v>
      </c>
      <c r="F489" s="74" t="s">
        <v>144</v>
      </c>
      <c r="G489" s="67">
        <f>G490</f>
        <v>332.1</v>
      </c>
    </row>
    <row r="490" spans="1:7" ht="54" customHeight="1">
      <c r="A490" s="44" t="s">
        <v>315</v>
      </c>
      <c r="B490" s="124" t="s">
        <v>26</v>
      </c>
      <c r="C490" s="114">
        <v>10</v>
      </c>
      <c r="D490" s="38" t="s">
        <v>36</v>
      </c>
      <c r="E490" s="23" t="s">
        <v>257</v>
      </c>
      <c r="F490" s="74" t="s">
        <v>314</v>
      </c>
      <c r="G490" s="67">
        <v>332.1</v>
      </c>
    </row>
    <row r="491" spans="1:7" ht="28.5" customHeight="1">
      <c r="A491" s="145" t="s">
        <v>360</v>
      </c>
      <c r="B491" s="124" t="s">
        <v>26</v>
      </c>
      <c r="C491" s="53">
        <v>10</v>
      </c>
      <c r="D491" s="38" t="s">
        <v>36</v>
      </c>
      <c r="E491" s="38" t="s">
        <v>258</v>
      </c>
      <c r="F491" s="66"/>
      <c r="G491" s="115">
        <f>G492</f>
        <v>1134</v>
      </c>
    </row>
    <row r="492" spans="1:7" ht="30" customHeight="1">
      <c r="A492" s="146" t="s">
        <v>369</v>
      </c>
      <c r="B492" s="124" t="s">
        <v>26</v>
      </c>
      <c r="C492" s="114">
        <v>10</v>
      </c>
      <c r="D492" s="38" t="s">
        <v>36</v>
      </c>
      <c r="E492" s="38" t="s">
        <v>361</v>
      </c>
      <c r="F492" s="66"/>
      <c r="G492" s="115">
        <f>SUM(G493:G493)</f>
        <v>1134</v>
      </c>
    </row>
    <row r="493" spans="1:7" ht="25.5" customHeight="1">
      <c r="A493" s="43" t="s">
        <v>104</v>
      </c>
      <c r="B493" s="124" t="s">
        <v>26</v>
      </c>
      <c r="C493" s="114">
        <v>10</v>
      </c>
      <c r="D493" s="38" t="s">
        <v>36</v>
      </c>
      <c r="E493" s="38" t="s">
        <v>361</v>
      </c>
      <c r="F493" s="66">
        <v>320</v>
      </c>
      <c r="G493" s="67">
        <f>G494</f>
        <v>1134</v>
      </c>
    </row>
    <row r="494" spans="1:7" ht="15.75" customHeight="1">
      <c r="A494" s="43" t="s">
        <v>145</v>
      </c>
      <c r="B494" s="124" t="s">
        <v>26</v>
      </c>
      <c r="C494" s="114">
        <v>10</v>
      </c>
      <c r="D494" s="38" t="s">
        <v>36</v>
      </c>
      <c r="E494" s="38" t="s">
        <v>361</v>
      </c>
      <c r="F494" s="66">
        <v>322</v>
      </c>
      <c r="G494" s="67">
        <v>1134</v>
      </c>
    </row>
    <row r="495" spans="1:7" ht="41.25" customHeight="1">
      <c r="A495" s="122" t="s">
        <v>492</v>
      </c>
      <c r="B495" s="124" t="s">
        <v>26</v>
      </c>
      <c r="C495" s="53">
        <v>10</v>
      </c>
      <c r="D495" s="38" t="s">
        <v>36</v>
      </c>
      <c r="E495" s="38" t="s">
        <v>259</v>
      </c>
      <c r="F495" s="66"/>
      <c r="G495" s="115">
        <f>G496+G502+G499</f>
        <v>3213.1</v>
      </c>
    </row>
    <row r="496" spans="1:7" ht="30" customHeight="1">
      <c r="A496" s="146" t="s">
        <v>362</v>
      </c>
      <c r="B496" s="124" t="s">
        <v>26</v>
      </c>
      <c r="C496" s="114">
        <v>10</v>
      </c>
      <c r="D496" s="38" t="s">
        <v>36</v>
      </c>
      <c r="E496" s="38" t="s">
        <v>363</v>
      </c>
      <c r="F496" s="23" t="s">
        <v>103</v>
      </c>
      <c r="G496" s="67">
        <f>G497</f>
        <v>0</v>
      </c>
    </row>
    <row r="497" spans="1:7" ht="25.5">
      <c r="A497" s="43" t="s">
        <v>104</v>
      </c>
      <c r="B497" s="124" t="s">
        <v>26</v>
      </c>
      <c r="C497" s="114">
        <v>10</v>
      </c>
      <c r="D497" s="38" t="s">
        <v>36</v>
      </c>
      <c r="E497" s="38" t="s">
        <v>363</v>
      </c>
      <c r="F497" s="66">
        <v>320</v>
      </c>
      <c r="G497" s="115">
        <f>SUM(G498)</f>
        <v>0</v>
      </c>
    </row>
    <row r="498" spans="1:7" ht="15.75" customHeight="1">
      <c r="A498" s="43" t="s">
        <v>145</v>
      </c>
      <c r="B498" s="124" t="s">
        <v>26</v>
      </c>
      <c r="C498" s="114">
        <v>10</v>
      </c>
      <c r="D498" s="38" t="s">
        <v>36</v>
      </c>
      <c r="E498" s="38" t="s">
        <v>363</v>
      </c>
      <c r="F498" s="66">
        <v>322</v>
      </c>
      <c r="G498" s="67">
        <v>0</v>
      </c>
    </row>
    <row r="499" spans="1:7" ht="24" customHeight="1">
      <c r="A499" s="43" t="s">
        <v>461</v>
      </c>
      <c r="B499" s="124" t="s">
        <v>26</v>
      </c>
      <c r="C499" s="114">
        <v>10</v>
      </c>
      <c r="D499" s="38" t="s">
        <v>36</v>
      </c>
      <c r="E499" s="38" t="s">
        <v>460</v>
      </c>
      <c r="F499" s="66"/>
      <c r="G499" s="67">
        <f>G500</f>
        <v>1390.6</v>
      </c>
    </row>
    <row r="500" spans="1:7" ht="31.5" customHeight="1">
      <c r="A500" s="43" t="s">
        <v>104</v>
      </c>
      <c r="B500" s="124" t="s">
        <v>26</v>
      </c>
      <c r="C500" s="114">
        <v>10</v>
      </c>
      <c r="D500" s="38" t="s">
        <v>36</v>
      </c>
      <c r="E500" s="38" t="s">
        <v>460</v>
      </c>
      <c r="F500" s="66">
        <v>320</v>
      </c>
      <c r="G500" s="67">
        <f>G501</f>
        <v>1390.6</v>
      </c>
    </row>
    <row r="501" spans="1:7" ht="25.5" customHeight="1">
      <c r="A501" s="43" t="s">
        <v>145</v>
      </c>
      <c r="B501" s="124" t="s">
        <v>26</v>
      </c>
      <c r="C501" s="114">
        <v>10</v>
      </c>
      <c r="D501" s="38" t="s">
        <v>36</v>
      </c>
      <c r="E501" s="38" t="s">
        <v>460</v>
      </c>
      <c r="F501" s="66">
        <v>322</v>
      </c>
      <c r="G501" s="67">
        <v>1390.6</v>
      </c>
    </row>
    <row r="502" spans="1:7" ht="42.75" customHeight="1">
      <c r="A502" s="43" t="s">
        <v>457</v>
      </c>
      <c r="B502" s="124" t="s">
        <v>26</v>
      </c>
      <c r="C502" s="114">
        <v>10</v>
      </c>
      <c r="D502" s="38" t="s">
        <v>36</v>
      </c>
      <c r="E502" s="38" t="s">
        <v>456</v>
      </c>
      <c r="F502" s="66"/>
      <c r="G502" s="67">
        <f>G503</f>
        <v>1822.5</v>
      </c>
    </row>
    <row r="503" spans="1:7" ht="29.25" customHeight="1">
      <c r="A503" s="43" t="s">
        <v>104</v>
      </c>
      <c r="B503" s="124" t="s">
        <v>26</v>
      </c>
      <c r="C503" s="114">
        <v>10</v>
      </c>
      <c r="D503" s="38" t="s">
        <v>36</v>
      </c>
      <c r="E503" s="38" t="s">
        <v>456</v>
      </c>
      <c r="F503" s="66">
        <v>320</v>
      </c>
      <c r="G503" s="67">
        <f>G504</f>
        <v>1822.5</v>
      </c>
    </row>
    <row r="504" spans="1:7" ht="19.5" customHeight="1">
      <c r="A504" s="43" t="s">
        <v>145</v>
      </c>
      <c r="B504" s="124" t="s">
        <v>26</v>
      </c>
      <c r="C504" s="114">
        <v>10</v>
      </c>
      <c r="D504" s="38" t="s">
        <v>36</v>
      </c>
      <c r="E504" s="38" t="s">
        <v>456</v>
      </c>
      <c r="F504" s="66">
        <v>322</v>
      </c>
      <c r="G504" s="67">
        <v>1822.5</v>
      </c>
    </row>
    <row r="505" spans="1:7" ht="16.5" customHeight="1">
      <c r="A505" s="87" t="s">
        <v>91</v>
      </c>
      <c r="B505" s="124" t="s">
        <v>26</v>
      </c>
      <c r="C505" s="114">
        <v>10</v>
      </c>
      <c r="D505" s="38" t="s">
        <v>30</v>
      </c>
      <c r="E505" s="38"/>
      <c r="F505" s="66"/>
      <c r="G505" s="115">
        <f>SUM(G507)</f>
        <v>7</v>
      </c>
    </row>
    <row r="506" spans="1:7" ht="55.5" customHeight="1">
      <c r="A506" s="122" t="s">
        <v>374</v>
      </c>
      <c r="B506" s="124" t="s">
        <v>26</v>
      </c>
      <c r="C506" s="114">
        <v>10</v>
      </c>
      <c r="D506" s="38" t="s">
        <v>30</v>
      </c>
      <c r="E506" s="38" t="s">
        <v>201</v>
      </c>
      <c r="F506" s="66"/>
      <c r="G506" s="115">
        <f>G507</f>
        <v>7</v>
      </c>
    </row>
    <row r="507" spans="1:7" ht="26.25" customHeight="1">
      <c r="A507" s="43" t="s">
        <v>385</v>
      </c>
      <c r="B507" s="124" t="s">
        <v>26</v>
      </c>
      <c r="C507" s="114">
        <v>10</v>
      </c>
      <c r="D507" s="38" t="s">
        <v>30</v>
      </c>
      <c r="E507" s="38" t="s">
        <v>260</v>
      </c>
      <c r="F507" s="66"/>
      <c r="G507" s="115">
        <f>G508</f>
        <v>7</v>
      </c>
    </row>
    <row r="508" spans="1:7" ht="28.5" customHeight="1">
      <c r="A508" s="43" t="s">
        <v>114</v>
      </c>
      <c r="B508" s="124" t="s">
        <v>26</v>
      </c>
      <c r="C508" s="114">
        <v>10</v>
      </c>
      <c r="D508" s="38" t="s">
        <v>30</v>
      </c>
      <c r="E508" s="38" t="s">
        <v>261</v>
      </c>
      <c r="F508" s="66"/>
      <c r="G508" s="67">
        <f>G509</f>
        <v>7</v>
      </c>
    </row>
    <row r="509" spans="1:7" ht="30" customHeight="1">
      <c r="A509" s="70" t="s">
        <v>110</v>
      </c>
      <c r="B509" s="124" t="s">
        <v>26</v>
      </c>
      <c r="C509" s="114">
        <v>10</v>
      </c>
      <c r="D509" s="38" t="s">
        <v>30</v>
      </c>
      <c r="E509" s="38" t="s">
        <v>261</v>
      </c>
      <c r="F509" s="66">
        <v>240</v>
      </c>
      <c r="G509" s="67">
        <f>G510</f>
        <v>7</v>
      </c>
    </row>
    <row r="510" spans="1:8" ht="22.5" customHeight="1">
      <c r="A510" s="70" t="s">
        <v>389</v>
      </c>
      <c r="B510" s="124" t="s">
        <v>26</v>
      </c>
      <c r="C510" s="114">
        <v>10</v>
      </c>
      <c r="D510" s="38" t="s">
        <v>30</v>
      </c>
      <c r="E510" s="38" t="s">
        <v>261</v>
      </c>
      <c r="F510" s="66">
        <v>244</v>
      </c>
      <c r="G510" s="67">
        <v>7</v>
      </c>
      <c r="H510" s="3"/>
    </row>
    <row r="511" spans="1:7" ht="18.75" customHeight="1">
      <c r="A511" s="73" t="s">
        <v>92</v>
      </c>
      <c r="B511" s="124" t="s">
        <v>26</v>
      </c>
      <c r="C511" s="38" t="s">
        <v>57</v>
      </c>
      <c r="D511" s="46"/>
      <c r="E511" s="23"/>
      <c r="F511" s="96"/>
      <c r="G511" s="97">
        <f>G512</f>
        <v>400</v>
      </c>
    </row>
    <row r="512" spans="1:7" ht="17.25" customHeight="1">
      <c r="A512" s="73" t="s">
        <v>93</v>
      </c>
      <c r="B512" s="124" t="s">
        <v>26</v>
      </c>
      <c r="C512" s="38" t="s">
        <v>57</v>
      </c>
      <c r="D512" s="46" t="s">
        <v>34</v>
      </c>
      <c r="E512" s="23"/>
      <c r="F512" s="96"/>
      <c r="G512" s="97">
        <f>SUM(G513)</f>
        <v>400</v>
      </c>
    </row>
    <row r="513" spans="1:7" ht="53.25" customHeight="1">
      <c r="A513" s="98" t="s">
        <v>374</v>
      </c>
      <c r="B513" s="124" t="s">
        <v>26</v>
      </c>
      <c r="C513" s="38" t="s">
        <v>57</v>
      </c>
      <c r="D513" s="46" t="s">
        <v>34</v>
      </c>
      <c r="E513" s="23" t="s">
        <v>201</v>
      </c>
      <c r="F513" s="23"/>
      <c r="G513" s="41">
        <f>SUM(G514)</f>
        <v>400</v>
      </c>
    </row>
    <row r="514" spans="1:11" ht="26.25" customHeight="1">
      <c r="A514" s="99" t="s">
        <v>375</v>
      </c>
      <c r="B514" s="124" t="s">
        <v>26</v>
      </c>
      <c r="C514" s="38" t="s">
        <v>57</v>
      </c>
      <c r="D514" s="46" t="s">
        <v>34</v>
      </c>
      <c r="E514" s="23" t="s">
        <v>202</v>
      </c>
      <c r="F514" s="23"/>
      <c r="G514" s="41">
        <f>G515</f>
        <v>400</v>
      </c>
      <c r="K514" s="3"/>
    </row>
    <row r="515" spans="1:7" ht="18" customHeight="1">
      <c r="A515" s="99" t="s">
        <v>119</v>
      </c>
      <c r="B515" s="124" t="s">
        <v>26</v>
      </c>
      <c r="C515" s="38" t="s">
        <v>57</v>
      </c>
      <c r="D515" s="46" t="s">
        <v>34</v>
      </c>
      <c r="E515" s="23" t="s">
        <v>203</v>
      </c>
      <c r="F515" s="23"/>
      <c r="G515" s="41">
        <f>G516+G518</f>
        <v>400</v>
      </c>
    </row>
    <row r="516" spans="1:7" ht="24.75" customHeight="1">
      <c r="A516" s="147" t="s">
        <v>364</v>
      </c>
      <c r="B516" s="124" t="s">
        <v>26</v>
      </c>
      <c r="C516" s="38" t="s">
        <v>57</v>
      </c>
      <c r="D516" s="46" t="s">
        <v>34</v>
      </c>
      <c r="E516" s="23" t="s">
        <v>203</v>
      </c>
      <c r="F516" s="96">
        <v>120</v>
      </c>
      <c r="G516" s="80">
        <f>G517</f>
        <v>200</v>
      </c>
    </row>
    <row r="517" spans="1:7" ht="53.25" customHeight="1">
      <c r="A517" s="147" t="s">
        <v>357</v>
      </c>
      <c r="B517" s="124" t="s">
        <v>26</v>
      </c>
      <c r="C517" s="38" t="s">
        <v>57</v>
      </c>
      <c r="D517" s="46" t="s">
        <v>34</v>
      </c>
      <c r="E517" s="23" t="s">
        <v>203</v>
      </c>
      <c r="F517" s="96">
        <v>123</v>
      </c>
      <c r="G517" s="80">
        <v>200</v>
      </c>
    </row>
    <row r="518" spans="1:11" ht="26.25" customHeight="1">
      <c r="A518" s="70" t="s">
        <v>110</v>
      </c>
      <c r="B518" s="61" t="s">
        <v>26</v>
      </c>
      <c r="C518" s="38" t="s">
        <v>57</v>
      </c>
      <c r="D518" s="46" t="s">
        <v>34</v>
      </c>
      <c r="E518" s="23" t="s">
        <v>203</v>
      </c>
      <c r="F518" s="61">
        <v>240</v>
      </c>
      <c r="G518" s="67">
        <f>G519</f>
        <v>200</v>
      </c>
      <c r="K518" s="3"/>
    </row>
    <row r="519" spans="1:7" ht="19.5" customHeight="1">
      <c r="A519" s="70" t="s">
        <v>389</v>
      </c>
      <c r="B519" s="61" t="s">
        <v>26</v>
      </c>
      <c r="C519" s="38" t="s">
        <v>57</v>
      </c>
      <c r="D519" s="46" t="s">
        <v>34</v>
      </c>
      <c r="E519" s="23" t="s">
        <v>203</v>
      </c>
      <c r="F519" s="61">
        <v>244</v>
      </c>
      <c r="G519" s="67">
        <v>200</v>
      </c>
    </row>
    <row r="520" spans="1:11" ht="17.25" customHeight="1">
      <c r="A520" s="116" t="s">
        <v>262</v>
      </c>
      <c r="B520" s="66" t="s">
        <v>26</v>
      </c>
      <c r="C520" s="23"/>
      <c r="D520" s="23"/>
      <c r="E520" s="23"/>
      <c r="F520" s="23"/>
      <c r="G520" s="47">
        <f>SUM(G242+G350+G423+G511+G479+G406+G314+G388+G411)</f>
        <v>169516.7</v>
      </c>
      <c r="H520" s="3"/>
      <c r="I520" s="3"/>
      <c r="J520" s="3"/>
      <c r="K520" s="3"/>
    </row>
    <row r="521" spans="1:10" ht="45" customHeight="1">
      <c r="A521" s="102" t="s">
        <v>83</v>
      </c>
      <c r="B521" s="61" t="s">
        <v>81</v>
      </c>
      <c r="C521" s="38"/>
      <c r="D521" s="46"/>
      <c r="E521" s="23"/>
      <c r="F521" s="96"/>
      <c r="G521" s="84"/>
      <c r="I521" s="12"/>
      <c r="J521" s="12"/>
    </row>
    <row r="522" spans="1:7" ht="15" customHeight="1">
      <c r="A522" s="94" t="s">
        <v>41</v>
      </c>
      <c r="B522" s="61" t="s">
        <v>81</v>
      </c>
      <c r="C522" s="83" t="s">
        <v>64</v>
      </c>
      <c r="D522" s="38"/>
      <c r="E522" s="64"/>
      <c r="F522" s="74"/>
      <c r="G522" s="67">
        <f>G523</f>
        <v>5341</v>
      </c>
    </row>
    <row r="523" spans="1:7" ht="18" customHeight="1">
      <c r="A523" s="94" t="s">
        <v>91</v>
      </c>
      <c r="B523" s="61" t="s">
        <v>81</v>
      </c>
      <c r="C523" s="83" t="s">
        <v>64</v>
      </c>
      <c r="D523" s="46" t="s">
        <v>30</v>
      </c>
      <c r="E523" s="64"/>
      <c r="F523" s="74"/>
      <c r="G523" s="67">
        <f>G524</f>
        <v>5341</v>
      </c>
    </row>
    <row r="524" spans="1:7" ht="21" customHeight="1">
      <c r="A524" s="123" t="s">
        <v>125</v>
      </c>
      <c r="B524" s="61" t="s">
        <v>81</v>
      </c>
      <c r="C524" s="83" t="s">
        <v>64</v>
      </c>
      <c r="D524" s="46" t="s">
        <v>30</v>
      </c>
      <c r="E524" s="23" t="s">
        <v>227</v>
      </c>
      <c r="F524" s="66"/>
      <c r="G524" s="67">
        <f>G525</f>
        <v>5341</v>
      </c>
    </row>
    <row r="525" spans="1:7" ht="21.75" customHeight="1">
      <c r="A525" s="60" t="s">
        <v>148</v>
      </c>
      <c r="B525" s="61" t="s">
        <v>81</v>
      </c>
      <c r="C525" s="83" t="s">
        <v>64</v>
      </c>
      <c r="D525" s="46" t="s">
        <v>30</v>
      </c>
      <c r="E525" s="23" t="s">
        <v>263</v>
      </c>
      <c r="F525" s="74"/>
      <c r="G525" s="67">
        <f>G527+G534</f>
        <v>5341</v>
      </c>
    </row>
    <row r="526" spans="1:7" ht="27" customHeight="1">
      <c r="A526" s="148" t="s">
        <v>353</v>
      </c>
      <c r="B526" s="61" t="s">
        <v>81</v>
      </c>
      <c r="C526" s="83" t="s">
        <v>64</v>
      </c>
      <c r="D526" s="46" t="s">
        <v>30</v>
      </c>
      <c r="E526" s="23" t="s">
        <v>354</v>
      </c>
      <c r="F526" s="74"/>
      <c r="G526" s="67">
        <f>G527</f>
        <v>5244.8</v>
      </c>
    </row>
    <row r="527" spans="1:7" ht="71.25" customHeight="1">
      <c r="A527" s="40" t="s">
        <v>348</v>
      </c>
      <c r="B527" s="61" t="s">
        <v>81</v>
      </c>
      <c r="C527" s="83" t="s">
        <v>64</v>
      </c>
      <c r="D527" s="46" t="s">
        <v>30</v>
      </c>
      <c r="E527" s="23" t="s">
        <v>349</v>
      </c>
      <c r="F527" s="66"/>
      <c r="G527" s="67">
        <f>G528+G532</f>
        <v>5244.8</v>
      </c>
    </row>
    <row r="528" spans="1:7" ht="26.25" customHeight="1">
      <c r="A528" s="70" t="s">
        <v>112</v>
      </c>
      <c r="B528" s="61" t="s">
        <v>81</v>
      </c>
      <c r="C528" s="83" t="s">
        <v>64</v>
      </c>
      <c r="D528" s="46" t="s">
        <v>30</v>
      </c>
      <c r="E528" s="23" t="s">
        <v>349</v>
      </c>
      <c r="F528" s="61">
        <v>120</v>
      </c>
      <c r="G528" s="67">
        <f>G529+G530+G531</f>
        <v>4900.5</v>
      </c>
    </row>
    <row r="529" spans="1:7" ht="26.25" customHeight="1">
      <c r="A529" s="70" t="s">
        <v>208</v>
      </c>
      <c r="B529" s="61" t="s">
        <v>81</v>
      </c>
      <c r="C529" s="83" t="s">
        <v>64</v>
      </c>
      <c r="D529" s="46" t="s">
        <v>30</v>
      </c>
      <c r="E529" s="23" t="s">
        <v>349</v>
      </c>
      <c r="F529" s="61">
        <v>121</v>
      </c>
      <c r="G529" s="67">
        <v>3655</v>
      </c>
    </row>
    <row r="530" spans="1:7" ht="35.25" customHeight="1">
      <c r="A530" s="70" t="s">
        <v>141</v>
      </c>
      <c r="B530" s="61" t="s">
        <v>81</v>
      </c>
      <c r="C530" s="83" t="s">
        <v>64</v>
      </c>
      <c r="D530" s="46" t="s">
        <v>30</v>
      </c>
      <c r="E530" s="23" t="s">
        <v>349</v>
      </c>
      <c r="F530" s="61">
        <v>122</v>
      </c>
      <c r="G530" s="67">
        <v>90.5</v>
      </c>
    </row>
    <row r="531" spans="1:7" ht="36" customHeight="1">
      <c r="A531" s="70" t="s">
        <v>207</v>
      </c>
      <c r="B531" s="61" t="s">
        <v>81</v>
      </c>
      <c r="C531" s="83" t="s">
        <v>64</v>
      </c>
      <c r="D531" s="46" t="s">
        <v>30</v>
      </c>
      <c r="E531" s="23" t="s">
        <v>349</v>
      </c>
      <c r="F531" s="61">
        <v>129</v>
      </c>
      <c r="G531" s="67">
        <v>1155</v>
      </c>
    </row>
    <row r="532" spans="1:7" ht="26.25" customHeight="1">
      <c r="A532" s="70" t="s">
        <v>110</v>
      </c>
      <c r="B532" s="61" t="s">
        <v>81</v>
      </c>
      <c r="C532" s="83" t="s">
        <v>64</v>
      </c>
      <c r="D532" s="46" t="s">
        <v>30</v>
      </c>
      <c r="E532" s="23" t="s">
        <v>349</v>
      </c>
      <c r="F532" s="61">
        <v>240</v>
      </c>
      <c r="G532" s="67">
        <f>G533</f>
        <v>344.3</v>
      </c>
    </row>
    <row r="533" spans="1:7" ht="16.5" customHeight="1">
      <c r="A533" s="70" t="s">
        <v>389</v>
      </c>
      <c r="B533" s="61" t="s">
        <v>81</v>
      </c>
      <c r="C533" s="83" t="s">
        <v>64</v>
      </c>
      <c r="D533" s="46" t="s">
        <v>30</v>
      </c>
      <c r="E533" s="23" t="s">
        <v>349</v>
      </c>
      <c r="F533" s="61">
        <v>244</v>
      </c>
      <c r="G533" s="67">
        <v>344.3</v>
      </c>
    </row>
    <row r="534" spans="1:7" ht="27.75" customHeight="1">
      <c r="A534" s="60" t="s">
        <v>96</v>
      </c>
      <c r="B534" s="61" t="s">
        <v>81</v>
      </c>
      <c r="C534" s="83" t="s">
        <v>64</v>
      </c>
      <c r="D534" s="46" t="s">
        <v>30</v>
      </c>
      <c r="E534" s="23" t="s">
        <v>264</v>
      </c>
      <c r="F534" s="74"/>
      <c r="G534" s="67">
        <f>G535</f>
        <v>96.2</v>
      </c>
    </row>
    <row r="535" spans="1:7" ht="25.5" customHeight="1">
      <c r="A535" s="70" t="s">
        <v>104</v>
      </c>
      <c r="B535" s="61" t="s">
        <v>81</v>
      </c>
      <c r="C535" s="83" t="s">
        <v>64</v>
      </c>
      <c r="D535" s="46" t="s">
        <v>30</v>
      </c>
      <c r="E535" s="23" t="s">
        <v>264</v>
      </c>
      <c r="F535" s="74" t="s">
        <v>307</v>
      </c>
      <c r="G535" s="67">
        <f>G536</f>
        <v>96.2</v>
      </c>
    </row>
    <row r="536" spans="1:7" ht="24" customHeight="1">
      <c r="A536" s="70" t="s">
        <v>164</v>
      </c>
      <c r="B536" s="61" t="s">
        <v>81</v>
      </c>
      <c r="C536" s="83" t="s">
        <v>64</v>
      </c>
      <c r="D536" s="46" t="s">
        <v>30</v>
      </c>
      <c r="E536" s="23" t="s">
        <v>264</v>
      </c>
      <c r="F536" s="74" t="s">
        <v>306</v>
      </c>
      <c r="G536" s="67">
        <v>96.2</v>
      </c>
    </row>
    <row r="537" spans="1:8" ht="16.5" customHeight="1">
      <c r="A537" s="45" t="s">
        <v>85</v>
      </c>
      <c r="B537" s="61" t="s">
        <v>81</v>
      </c>
      <c r="C537" s="83"/>
      <c r="D537" s="46"/>
      <c r="E537" s="100"/>
      <c r="F537" s="23"/>
      <c r="G537" s="101">
        <f>G522</f>
        <v>5341</v>
      </c>
      <c r="H537" s="3"/>
    </row>
    <row r="538" spans="1:7" ht="60.75" customHeight="1">
      <c r="A538" s="149" t="s">
        <v>387</v>
      </c>
      <c r="B538" s="150"/>
      <c r="C538" s="151"/>
      <c r="D538" s="150"/>
      <c r="E538" s="151"/>
      <c r="F538" s="150"/>
      <c r="G538" s="150"/>
    </row>
    <row r="539" spans="1:7" ht="15.75" customHeight="1">
      <c r="A539" s="37" t="s">
        <v>52</v>
      </c>
      <c r="B539" s="66">
        <v>165</v>
      </c>
      <c r="C539" s="66" t="s">
        <v>29</v>
      </c>
      <c r="D539" s="152"/>
      <c r="E539" s="153"/>
      <c r="F539" s="153"/>
      <c r="G539" s="50">
        <f>SUM(G540)</f>
        <v>10799.300000000001</v>
      </c>
    </row>
    <row r="540" spans="1:7" ht="15" customHeight="1">
      <c r="A540" s="45" t="s">
        <v>56</v>
      </c>
      <c r="B540" s="66">
        <v>165</v>
      </c>
      <c r="C540" s="38" t="s">
        <v>29</v>
      </c>
      <c r="D540" s="38" t="s">
        <v>87</v>
      </c>
      <c r="E540" s="38"/>
      <c r="F540" s="23"/>
      <c r="G540" s="50">
        <f>SUM(G541+G551+G559)</f>
        <v>10799.300000000001</v>
      </c>
    </row>
    <row r="541" spans="1:7" ht="25.5">
      <c r="A541" s="65" t="s">
        <v>116</v>
      </c>
      <c r="B541" s="66">
        <v>165</v>
      </c>
      <c r="C541" s="38" t="s">
        <v>29</v>
      </c>
      <c r="D541" s="38" t="s">
        <v>87</v>
      </c>
      <c r="E541" s="38" t="s">
        <v>265</v>
      </c>
      <c r="F541" s="38"/>
      <c r="G541" s="50">
        <f>SUM(G542)</f>
        <v>10202.7</v>
      </c>
    </row>
    <row r="542" spans="1:7" ht="27.75" customHeight="1">
      <c r="A542" s="44" t="s">
        <v>118</v>
      </c>
      <c r="B542" s="66">
        <v>165</v>
      </c>
      <c r="C542" s="38" t="s">
        <v>29</v>
      </c>
      <c r="D542" s="38" t="s">
        <v>87</v>
      </c>
      <c r="E542" s="38" t="s">
        <v>237</v>
      </c>
      <c r="F542" s="38"/>
      <c r="G542" s="50">
        <f>G543</f>
        <v>10202.7</v>
      </c>
    </row>
    <row r="543" spans="1:7" ht="30" customHeight="1">
      <c r="A543" s="91" t="s">
        <v>117</v>
      </c>
      <c r="B543" s="66">
        <v>165</v>
      </c>
      <c r="C543" s="38" t="s">
        <v>29</v>
      </c>
      <c r="D543" s="38" t="s">
        <v>87</v>
      </c>
      <c r="E543" s="38" t="s">
        <v>210</v>
      </c>
      <c r="F543" s="74"/>
      <c r="G543" s="80">
        <f>G544+G548+G550</f>
        <v>10202.7</v>
      </c>
    </row>
    <row r="544" spans="1:7" ht="26.25" customHeight="1">
      <c r="A544" s="70" t="s">
        <v>112</v>
      </c>
      <c r="B544" s="66">
        <v>165</v>
      </c>
      <c r="C544" s="38" t="s">
        <v>29</v>
      </c>
      <c r="D544" s="38" t="s">
        <v>87</v>
      </c>
      <c r="E544" s="38" t="s">
        <v>210</v>
      </c>
      <c r="F544" s="61">
        <v>120</v>
      </c>
      <c r="G544" s="67">
        <f>G545+G546+G547</f>
        <v>9614.1</v>
      </c>
    </row>
    <row r="545" spans="1:7" ht="23.25" customHeight="1">
      <c r="A545" s="70" t="s">
        <v>208</v>
      </c>
      <c r="B545" s="66">
        <v>165</v>
      </c>
      <c r="C545" s="38" t="s">
        <v>29</v>
      </c>
      <c r="D545" s="38" t="s">
        <v>87</v>
      </c>
      <c r="E545" s="38" t="s">
        <v>210</v>
      </c>
      <c r="F545" s="61">
        <v>121</v>
      </c>
      <c r="G545" s="67">
        <v>7179</v>
      </c>
    </row>
    <row r="546" spans="1:7" ht="27" customHeight="1">
      <c r="A546" s="70" t="s">
        <v>141</v>
      </c>
      <c r="B546" s="66">
        <v>165</v>
      </c>
      <c r="C546" s="38" t="s">
        <v>29</v>
      </c>
      <c r="D546" s="38" t="s">
        <v>87</v>
      </c>
      <c r="E546" s="38" t="s">
        <v>210</v>
      </c>
      <c r="F546" s="61">
        <v>122</v>
      </c>
      <c r="G546" s="67">
        <v>267</v>
      </c>
    </row>
    <row r="547" spans="1:7" ht="37.5" customHeight="1">
      <c r="A547" s="70" t="s">
        <v>207</v>
      </c>
      <c r="B547" s="66">
        <v>165</v>
      </c>
      <c r="C547" s="38" t="s">
        <v>29</v>
      </c>
      <c r="D547" s="38" t="s">
        <v>87</v>
      </c>
      <c r="E547" s="38" t="s">
        <v>210</v>
      </c>
      <c r="F547" s="61">
        <v>129</v>
      </c>
      <c r="G547" s="67">
        <v>2168.1</v>
      </c>
    </row>
    <row r="548" spans="1:7" ht="26.25" customHeight="1">
      <c r="A548" s="70" t="s">
        <v>110</v>
      </c>
      <c r="B548" s="66">
        <v>165</v>
      </c>
      <c r="C548" s="38" t="s">
        <v>29</v>
      </c>
      <c r="D548" s="38" t="s">
        <v>87</v>
      </c>
      <c r="E548" s="38" t="s">
        <v>210</v>
      </c>
      <c r="F548" s="61">
        <v>240</v>
      </c>
      <c r="G548" s="67">
        <f>G549</f>
        <v>573.6</v>
      </c>
    </row>
    <row r="549" spans="1:7" ht="20.25" customHeight="1">
      <c r="A549" s="70" t="s">
        <v>389</v>
      </c>
      <c r="B549" s="66">
        <v>165</v>
      </c>
      <c r="C549" s="38" t="s">
        <v>29</v>
      </c>
      <c r="D549" s="38" t="s">
        <v>87</v>
      </c>
      <c r="E549" s="38" t="s">
        <v>210</v>
      </c>
      <c r="F549" s="61">
        <v>244</v>
      </c>
      <c r="G549" s="67">
        <v>573.6</v>
      </c>
    </row>
    <row r="550" spans="1:7" ht="18" customHeight="1">
      <c r="A550" s="70" t="s">
        <v>17</v>
      </c>
      <c r="B550" s="66">
        <v>165</v>
      </c>
      <c r="C550" s="38" t="s">
        <v>29</v>
      </c>
      <c r="D550" s="38" t="s">
        <v>87</v>
      </c>
      <c r="E550" s="38" t="s">
        <v>210</v>
      </c>
      <c r="F550" s="61">
        <v>850</v>
      </c>
      <c r="G550" s="67">
        <v>15</v>
      </c>
    </row>
    <row r="551" spans="1:7" ht="27.75" customHeight="1">
      <c r="A551" s="154" t="s">
        <v>149</v>
      </c>
      <c r="B551" s="66">
        <v>165</v>
      </c>
      <c r="C551" s="38" t="s">
        <v>29</v>
      </c>
      <c r="D551" s="38" t="s">
        <v>87</v>
      </c>
      <c r="E551" s="38" t="s">
        <v>266</v>
      </c>
      <c r="F551" s="38"/>
      <c r="G551" s="50">
        <f>SUM(G552,G555)</f>
        <v>590.6</v>
      </c>
    </row>
    <row r="552" spans="1:7" ht="28.5" customHeight="1">
      <c r="A552" s="155" t="s">
        <v>0</v>
      </c>
      <c r="B552" s="66">
        <v>165</v>
      </c>
      <c r="C552" s="38" t="s">
        <v>29</v>
      </c>
      <c r="D552" s="38" t="s">
        <v>87</v>
      </c>
      <c r="E552" s="38" t="s">
        <v>267</v>
      </c>
      <c r="F552" s="38"/>
      <c r="G552" s="50">
        <f>G553</f>
        <v>400</v>
      </c>
    </row>
    <row r="553" spans="1:7" ht="28.5" customHeight="1">
      <c r="A553" s="70" t="s">
        <v>110</v>
      </c>
      <c r="B553" s="66">
        <v>165</v>
      </c>
      <c r="C553" s="38" t="s">
        <v>29</v>
      </c>
      <c r="D553" s="38" t="s">
        <v>87</v>
      </c>
      <c r="E553" s="38" t="s">
        <v>267</v>
      </c>
      <c r="F553" s="61">
        <v>240</v>
      </c>
      <c r="G553" s="84">
        <f>G554</f>
        <v>400</v>
      </c>
    </row>
    <row r="554" spans="1:7" ht="19.5" customHeight="1">
      <c r="A554" s="70" t="s">
        <v>390</v>
      </c>
      <c r="B554" s="66">
        <v>165</v>
      </c>
      <c r="C554" s="38" t="s">
        <v>29</v>
      </c>
      <c r="D554" s="38" t="s">
        <v>87</v>
      </c>
      <c r="E554" s="38" t="s">
        <v>267</v>
      </c>
      <c r="F554" s="61">
        <v>244</v>
      </c>
      <c r="G554" s="67">
        <v>400</v>
      </c>
    </row>
    <row r="555" spans="1:7" ht="21.75" customHeight="1">
      <c r="A555" s="42" t="s">
        <v>1</v>
      </c>
      <c r="B555" s="66">
        <v>165</v>
      </c>
      <c r="C555" s="38" t="s">
        <v>29</v>
      </c>
      <c r="D555" s="38" t="s">
        <v>87</v>
      </c>
      <c r="E555" s="38" t="s">
        <v>268</v>
      </c>
      <c r="F555" s="38"/>
      <c r="G555" s="50">
        <f>G558+G556</f>
        <v>190.6</v>
      </c>
    </row>
    <row r="556" spans="1:7" ht="33" customHeight="1">
      <c r="A556" s="70" t="s">
        <v>110</v>
      </c>
      <c r="B556" s="66">
        <v>165</v>
      </c>
      <c r="C556" s="38" t="s">
        <v>29</v>
      </c>
      <c r="D556" s="38" t="s">
        <v>87</v>
      </c>
      <c r="E556" s="38" t="s">
        <v>268</v>
      </c>
      <c r="F556" s="61">
        <v>240</v>
      </c>
      <c r="G556" s="168">
        <f>G557</f>
        <v>105.6</v>
      </c>
    </row>
    <row r="557" spans="1:7" ht="21.75" customHeight="1">
      <c r="A557" s="70" t="s">
        <v>390</v>
      </c>
      <c r="B557" s="66">
        <v>165</v>
      </c>
      <c r="C557" s="38" t="s">
        <v>29</v>
      </c>
      <c r="D557" s="38" t="s">
        <v>87</v>
      </c>
      <c r="E557" s="38" t="s">
        <v>268</v>
      </c>
      <c r="F557" s="61">
        <v>244</v>
      </c>
      <c r="G557" s="50">
        <v>105.6</v>
      </c>
    </row>
    <row r="558" spans="1:7" ht="21" customHeight="1">
      <c r="A558" s="70" t="s">
        <v>17</v>
      </c>
      <c r="B558" s="66">
        <v>165</v>
      </c>
      <c r="C558" s="38" t="s">
        <v>29</v>
      </c>
      <c r="D558" s="38" t="s">
        <v>87</v>
      </c>
      <c r="E558" s="38" t="s">
        <v>268</v>
      </c>
      <c r="F558" s="61">
        <v>850</v>
      </c>
      <c r="G558" s="115">
        <v>85</v>
      </c>
    </row>
    <row r="559" spans="1:7" ht="39" customHeight="1">
      <c r="A559" s="70" t="s">
        <v>322</v>
      </c>
      <c r="B559" s="66">
        <v>165</v>
      </c>
      <c r="C559" s="38" t="s">
        <v>29</v>
      </c>
      <c r="D559" s="38" t="s">
        <v>87</v>
      </c>
      <c r="E559" s="38" t="s">
        <v>214</v>
      </c>
      <c r="F559" s="61"/>
      <c r="G559" s="115">
        <f>G560</f>
        <v>6</v>
      </c>
    </row>
    <row r="560" spans="1:7" ht="28.5" customHeight="1">
      <c r="A560" s="70" t="s">
        <v>154</v>
      </c>
      <c r="B560" s="66">
        <v>165</v>
      </c>
      <c r="C560" s="38" t="s">
        <v>29</v>
      </c>
      <c r="D560" s="38" t="s">
        <v>87</v>
      </c>
      <c r="E560" s="38" t="s">
        <v>215</v>
      </c>
      <c r="F560" s="61"/>
      <c r="G560" s="115">
        <f>G561</f>
        <v>6</v>
      </c>
    </row>
    <row r="561" spans="1:7" ht="21" customHeight="1">
      <c r="A561" s="70" t="s">
        <v>318</v>
      </c>
      <c r="B561" s="66">
        <v>165</v>
      </c>
      <c r="C561" s="38" t="s">
        <v>29</v>
      </c>
      <c r="D561" s="38" t="s">
        <v>87</v>
      </c>
      <c r="E561" s="38" t="s">
        <v>215</v>
      </c>
      <c r="F561" s="61">
        <v>830</v>
      </c>
      <c r="G561" s="115">
        <f>G562</f>
        <v>6</v>
      </c>
    </row>
    <row r="562" spans="1:7" ht="36.75" customHeight="1">
      <c r="A562" s="129" t="s">
        <v>393</v>
      </c>
      <c r="B562" s="66">
        <v>165</v>
      </c>
      <c r="C562" s="38" t="s">
        <v>29</v>
      </c>
      <c r="D562" s="38" t="s">
        <v>87</v>
      </c>
      <c r="E562" s="38" t="s">
        <v>215</v>
      </c>
      <c r="F562" s="61">
        <v>831</v>
      </c>
      <c r="G562" s="115">
        <v>6</v>
      </c>
    </row>
    <row r="563" spans="1:7" ht="20.25" customHeight="1">
      <c r="A563" s="94" t="s">
        <v>53</v>
      </c>
      <c r="B563" s="66">
        <v>165</v>
      </c>
      <c r="C563" s="38" t="s">
        <v>42</v>
      </c>
      <c r="D563" s="38"/>
      <c r="E563" s="38"/>
      <c r="F563" s="74"/>
      <c r="G563" s="50">
        <f>SUM(G564)</f>
        <v>400</v>
      </c>
    </row>
    <row r="564" spans="1:7" ht="12.75">
      <c r="A564" s="45" t="s">
        <v>76</v>
      </c>
      <c r="B564" s="66">
        <v>165</v>
      </c>
      <c r="C564" s="38" t="s">
        <v>42</v>
      </c>
      <c r="D564" s="38" t="s">
        <v>46</v>
      </c>
      <c r="E564" s="38"/>
      <c r="F564" s="74"/>
      <c r="G564" s="50">
        <f>G565</f>
        <v>400</v>
      </c>
    </row>
    <row r="565" spans="1:7" ht="25.5">
      <c r="A565" s="154" t="s">
        <v>149</v>
      </c>
      <c r="B565" s="66">
        <v>165</v>
      </c>
      <c r="C565" s="38" t="s">
        <v>42</v>
      </c>
      <c r="D565" s="38" t="s">
        <v>46</v>
      </c>
      <c r="E565" s="38" t="s">
        <v>266</v>
      </c>
      <c r="F565" s="46"/>
      <c r="G565" s="50">
        <f>SUM(G566,)</f>
        <v>400</v>
      </c>
    </row>
    <row r="566" spans="1:7" ht="14.25" customHeight="1">
      <c r="A566" s="44" t="s">
        <v>27</v>
      </c>
      <c r="B566" s="66">
        <v>165</v>
      </c>
      <c r="C566" s="38" t="s">
        <v>42</v>
      </c>
      <c r="D566" s="38" t="s">
        <v>46</v>
      </c>
      <c r="E566" s="23" t="s">
        <v>269</v>
      </c>
      <c r="F566" s="46"/>
      <c r="G566" s="50">
        <f>G567</f>
        <v>400</v>
      </c>
    </row>
    <row r="567" spans="1:7" ht="25.5" customHeight="1">
      <c r="A567" s="70" t="s">
        <v>110</v>
      </c>
      <c r="B567" s="66">
        <v>165</v>
      </c>
      <c r="C567" s="38" t="s">
        <v>42</v>
      </c>
      <c r="D567" s="38" t="s">
        <v>46</v>
      </c>
      <c r="E567" s="23" t="s">
        <v>269</v>
      </c>
      <c r="F567" s="61">
        <v>240</v>
      </c>
      <c r="G567" s="84">
        <f>G568</f>
        <v>400</v>
      </c>
    </row>
    <row r="568" spans="1:7" ht="18.75" customHeight="1">
      <c r="A568" s="70" t="s">
        <v>390</v>
      </c>
      <c r="B568" s="66">
        <v>165</v>
      </c>
      <c r="C568" s="38" t="s">
        <v>42</v>
      </c>
      <c r="D568" s="38" t="s">
        <v>46</v>
      </c>
      <c r="E568" s="23" t="s">
        <v>269</v>
      </c>
      <c r="F568" s="61">
        <v>244</v>
      </c>
      <c r="G568" s="67">
        <v>400</v>
      </c>
    </row>
    <row r="569" spans="1:7" ht="21.75" customHeight="1">
      <c r="A569" s="136" t="s">
        <v>35</v>
      </c>
      <c r="B569" s="66">
        <v>165</v>
      </c>
      <c r="C569" s="38" t="s">
        <v>31</v>
      </c>
      <c r="D569" s="38"/>
      <c r="E569" s="100"/>
      <c r="F569" s="61"/>
      <c r="G569" s="67">
        <f>G598+G619+G613+G570</f>
        <v>37845.2</v>
      </c>
    </row>
    <row r="570" spans="1:7" ht="19.5" customHeight="1">
      <c r="A570" s="136" t="s">
        <v>65</v>
      </c>
      <c r="B570" s="66">
        <v>165</v>
      </c>
      <c r="C570" s="38" t="s">
        <v>31</v>
      </c>
      <c r="D570" s="38" t="s">
        <v>29</v>
      </c>
      <c r="E570" s="100"/>
      <c r="F570" s="61"/>
      <c r="G570" s="67">
        <f>G571+G586</f>
        <v>28145</v>
      </c>
    </row>
    <row r="571" spans="1:7" ht="27.75" customHeight="1">
      <c r="A571" s="91" t="s">
        <v>323</v>
      </c>
      <c r="B571" s="66">
        <v>165</v>
      </c>
      <c r="C571" s="38" t="s">
        <v>31</v>
      </c>
      <c r="D571" s="38" t="s">
        <v>29</v>
      </c>
      <c r="E571" s="100" t="s">
        <v>324</v>
      </c>
      <c r="F571" s="61"/>
      <c r="G571" s="67">
        <f>G575+G579+G572</f>
        <v>5040.3</v>
      </c>
    </row>
    <row r="572" spans="1:7" ht="33" customHeight="1">
      <c r="A572" s="91" t="s">
        <v>412</v>
      </c>
      <c r="B572" s="66">
        <v>165</v>
      </c>
      <c r="C572" s="38" t="s">
        <v>31</v>
      </c>
      <c r="D572" s="38" t="s">
        <v>29</v>
      </c>
      <c r="E572" s="100" t="s">
        <v>411</v>
      </c>
      <c r="F572" s="61"/>
      <c r="G572" s="67">
        <f>G573</f>
        <v>1248.9</v>
      </c>
    </row>
    <row r="573" spans="1:7" ht="19.5" customHeight="1">
      <c r="A573" s="91" t="s">
        <v>335</v>
      </c>
      <c r="B573" s="66">
        <v>165</v>
      </c>
      <c r="C573" s="38" t="s">
        <v>31</v>
      </c>
      <c r="D573" s="38" t="s">
        <v>29</v>
      </c>
      <c r="E573" s="100" t="s">
        <v>411</v>
      </c>
      <c r="F573" s="61">
        <v>410</v>
      </c>
      <c r="G573" s="67">
        <f>G574</f>
        <v>1248.9</v>
      </c>
    </row>
    <row r="574" spans="1:7" ht="43.5" customHeight="1">
      <c r="A574" s="91" t="s">
        <v>336</v>
      </c>
      <c r="B574" s="66">
        <v>165</v>
      </c>
      <c r="C574" s="38" t="s">
        <v>31</v>
      </c>
      <c r="D574" s="38" t="s">
        <v>29</v>
      </c>
      <c r="E574" s="100" t="s">
        <v>411</v>
      </c>
      <c r="F574" s="61">
        <v>414</v>
      </c>
      <c r="G574" s="67">
        <v>1248.9</v>
      </c>
    </row>
    <row r="575" spans="1:7" ht="27.75" customHeight="1">
      <c r="A575" s="91" t="s">
        <v>366</v>
      </c>
      <c r="B575" s="66">
        <v>165</v>
      </c>
      <c r="C575" s="38" t="s">
        <v>31</v>
      </c>
      <c r="D575" s="38" t="s">
        <v>29</v>
      </c>
      <c r="E575" s="100" t="s">
        <v>365</v>
      </c>
      <c r="F575" s="61"/>
      <c r="G575" s="67">
        <f>G576</f>
        <v>1900</v>
      </c>
    </row>
    <row r="576" spans="1:7" ht="27.75" customHeight="1">
      <c r="A576" s="70" t="s">
        <v>110</v>
      </c>
      <c r="B576" s="66">
        <v>165</v>
      </c>
      <c r="C576" s="38" t="s">
        <v>31</v>
      </c>
      <c r="D576" s="38" t="s">
        <v>29</v>
      </c>
      <c r="E576" s="100" t="s">
        <v>365</v>
      </c>
      <c r="F576" s="61">
        <v>240</v>
      </c>
      <c r="G576" s="67">
        <f>G577</f>
        <v>1900</v>
      </c>
    </row>
    <row r="577" spans="1:7" ht="18" customHeight="1">
      <c r="A577" s="70" t="s">
        <v>389</v>
      </c>
      <c r="B577" s="66">
        <v>165</v>
      </c>
      <c r="C577" s="38" t="s">
        <v>31</v>
      </c>
      <c r="D577" s="38" t="s">
        <v>29</v>
      </c>
      <c r="E577" s="100" t="s">
        <v>365</v>
      </c>
      <c r="F577" s="61">
        <v>244</v>
      </c>
      <c r="G577" s="67">
        <v>1900</v>
      </c>
    </row>
    <row r="578" spans="1:7" ht="20.25" customHeight="1">
      <c r="A578" s="91" t="s">
        <v>17</v>
      </c>
      <c r="B578" s="66">
        <v>165</v>
      </c>
      <c r="C578" s="38" t="s">
        <v>31</v>
      </c>
      <c r="D578" s="38" t="s">
        <v>29</v>
      </c>
      <c r="E578" s="100" t="s">
        <v>365</v>
      </c>
      <c r="F578" s="61">
        <v>850</v>
      </c>
      <c r="G578" s="67">
        <v>0</v>
      </c>
    </row>
    <row r="579" spans="1:7" ht="20.25" customHeight="1">
      <c r="A579" s="91" t="s">
        <v>406</v>
      </c>
      <c r="B579" s="66">
        <v>165</v>
      </c>
      <c r="C579" s="38" t="s">
        <v>31</v>
      </c>
      <c r="D579" s="38" t="s">
        <v>29</v>
      </c>
      <c r="E579" s="100" t="s">
        <v>405</v>
      </c>
      <c r="F579" s="61"/>
      <c r="G579" s="67">
        <f>G580+G584+G582</f>
        <v>1891.4</v>
      </c>
    </row>
    <row r="580" spans="1:7" ht="30" customHeight="1">
      <c r="A580" s="70" t="s">
        <v>110</v>
      </c>
      <c r="B580" s="66">
        <v>165</v>
      </c>
      <c r="C580" s="38" t="s">
        <v>31</v>
      </c>
      <c r="D580" s="38" t="s">
        <v>29</v>
      </c>
      <c r="E580" s="100" t="s">
        <v>405</v>
      </c>
      <c r="F580" s="61">
        <v>240</v>
      </c>
      <c r="G580" s="67">
        <f>G581</f>
        <v>1885.9</v>
      </c>
    </row>
    <row r="581" spans="1:7" ht="20.25" customHeight="1">
      <c r="A581" s="70" t="s">
        <v>389</v>
      </c>
      <c r="B581" s="66">
        <v>165</v>
      </c>
      <c r="C581" s="38" t="s">
        <v>31</v>
      </c>
      <c r="D581" s="38" t="s">
        <v>29</v>
      </c>
      <c r="E581" s="100" t="s">
        <v>405</v>
      </c>
      <c r="F581" s="61">
        <v>244</v>
      </c>
      <c r="G581" s="67">
        <v>1885.9</v>
      </c>
    </row>
    <row r="582" spans="1:7" ht="20.25" customHeight="1">
      <c r="A582" s="70" t="s">
        <v>335</v>
      </c>
      <c r="B582" s="66">
        <v>165</v>
      </c>
      <c r="C582" s="38" t="s">
        <v>31</v>
      </c>
      <c r="D582" s="38" t="s">
        <v>29</v>
      </c>
      <c r="E582" s="100" t="s">
        <v>405</v>
      </c>
      <c r="F582" s="61">
        <v>410</v>
      </c>
      <c r="G582" s="67">
        <f>G583</f>
        <v>0</v>
      </c>
    </row>
    <row r="583" spans="1:7" ht="45" customHeight="1">
      <c r="A583" s="70" t="s">
        <v>301</v>
      </c>
      <c r="B583" s="66">
        <v>165</v>
      </c>
      <c r="C583" s="38" t="s">
        <v>31</v>
      </c>
      <c r="D583" s="38" t="s">
        <v>29</v>
      </c>
      <c r="E583" s="100" t="s">
        <v>405</v>
      </c>
      <c r="F583" s="61">
        <v>412</v>
      </c>
      <c r="G583" s="67">
        <v>0</v>
      </c>
    </row>
    <row r="584" spans="1:7" ht="20.25" customHeight="1">
      <c r="A584" s="70" t="s">
        <v>318</v>
      </c>
      <c r="B584" s="66">
        <v>165</v>
      </c>
      <c r="C584" s="38" t="s">
        <v>31</v>
      </c>
      <c r="D584" s="38" t="s">
        <v>29</v>
      </c>
      <c r="E584" s="100" t="s">
        <v>405</v>
      </c>
      <c r="F584" s="61">
        <v>830</v>
      </c>
      <c r="G584" s="67">
        <f>G585</f>
        <v>5.5</v>
      </c>
    </row>
    <row r="585" spans="1:7" ht="32.25" customHeight="1">
      <c r="A585" s="129" t="s">
        <v>393</v>
      </c>
      <c r="B585" s="66">
        <v>165</v>
      </c>
      <c r="C585" s="38" t="s">
        <v>31</v>
      </c>
      <c r="D585" s="38" t="s">
        <v>29</v>
      </c>
      <c r="E585" s="100" t="s">
        <v>405</v>
      </c>
      <c r="F585" s="61">
        <v>831</v>
      </c>
      <c r="G585" s="67">
        <v>5.5</v>
      </c>
    </row>
    <row r="586" spans="1:7" ht="31.5" customHeight="1">
      <c r="A586" s="91" t="s">
        <v>397</v>
      </c>
      <c r="B586" s="66">
        <v>165</v>
      </c>
      <c r="C586" s="38" t="s">
        <v>31</v>
      </c>
      <c r="D586" s="38" t="s">
        <v>29</v>
      </c>
      <c r="E586" s="100" t="s">
        <v>398</v>
      </c>
      <c r="F586" s="61"/>
      <c r="G586" s="67">
        <f>G587+G590+G593</f>
        <v>23104.7</v>
      </c>
    </row>
    <row r="587" spans="1:7" ht="98.25" customHeight="1">
      <c r="A587" s="156" t="s">
        <v>432</v>
      </c>
      <c r="B587" s="66">
        <v>165</v>
      </c>
      <c r="C587" s="38" t="s">
        <v>31</v>
      </c>
      <c r="D587" s="38" t="s">
        <v>29</v>
      </c>
      <c r="E587" s="100" t="s">
        <v>434</v>
      </c>
      <c r="F587" s="61"/>
      <c r="G587" s="67">
        <f>G588</f>
        <v>22602.8</v>
      </c>
    </row>
    <row r="588" spans="1:7" ht="18.75" customHeight="1">
      <c r="A588" s="129" t="s">
        <v>410</v>
      </c>
      <c r="B588" s="66">
        <v>165</v>
      </c>
      <c r="C588" s="38" t="s">
        <v>31</v>
      </c>
      <c r="D588" s="38" t="s">
        <v>29</v>
      </c>
      <c r="E588" s="100" t="s">
        <v>434</v>
      </c>
      <c r="F588" s="61">
        <v>520</v>
      </c>
      <c r="G588" s="67">
        <f>G589</f>
        <v>22602.8</v>
      </c>
    </row>
    <row r="589" spans="1:7" ht="32.25" customHeight="1">
      <c r="A589" s="129" t="s">
        <v>409</v>
      </c>
      <c r="B589" s="66">
        <v>165</v>
      </c>
      <c r="C589" s="38" t="s">
        <v>31</v>
      </c>
      <c r="D589" s="38" t="s">
        <v>29</v>
      </c>
      <c r="E589" s="100" t="s">
        <v>434</v>
      </c>
      <c r="F589" s="61">
        <v>522</v>
      </c>
      <c r="G589" s="67">
        <v>22602.8</v>
      </c>
    </row>
    <row r="590" spans="1:7" ht="85.5" customHeight="1">
      <c r="A590" s="156" t="s">
        <v>433</v>
      </c>
      <c r="B590" s="66">
        <v>165</v>
      </c>
      <c r="C590" s="38" t="s">
        <v>31</v>
      </c>
      <c r="D590" s="38" t="s">
        <v>29</v>
      </c>
      <c r="E590" s="100" t="s">
        <v>435</v>
      </c>
      <c r="F590" s="61"/>
      <c r="G590" s="67">
        <f>G591</f>
        <v>446</v>
      </c>
    </row>
    <row r="591" spans="1:7" ht="22.5" customHeight="1">
      <c r="A591" s="129" t="s">
        <v>410</v>
      </c>
      <c r="B591" s="66">
        <v>165</v>
      </c>
      <c r="C591" s="38" t="s">
        <v>31</v>
      </c>
      <c r="D591" s="38" t="s">
        <v>29</v>
      </c>
      <c r="E591" s="100" t="s">
        <v>435</v>
      </c>
      <c r="F591" s="61">
        <v>520</v>
      </c>
      <c r="G591" s="67">
        <f>G592</f>
        <v>446</v>
      </c>
    </row>
    <row r="592" spans="1:7" ht="32.25" customHeight="1">
      <c r="A592" s="129" t="s">
        <v>409</v>
      </c>
      <c r="B592" s="66">
        <v>165</v>
      </c>
      <c r="C592" s="38" t="s">
        <v>31</v>
      </c>
      <c r="D592" s="38" t="s">
        <v>29</v>
      </c>
      <c r="E592" s="100" t="s">
        <v>435</v>
      </c>
      <c r="F592" s="61">
        <v>522</v>
      </c>
      <c r="G592" s="67">
        <v>446</v>
      </c>
    </row>
    <row r="593" spans="1:7" ht="69.75" customHeight="1">
      <c r="A593" s="156" t="s">
        <v>437</v>
      </c>
      <c r="B593" s="66">
        <v>165</v>
      </c>
      <c r="C593" s="38" t="s">
        <v>31</v>
      </c>
      <c r="D593" s="38" t="s">
        <v>29</v>
      </c>
      <c r="E593" s="100" t="s">
        <v>436</v>
      </c>
      <c r="F593" s="61"/>
      <c r="G593" s="67">
        <f>G594+G596</f>
        <v>55.9</v>
      </c>
    </row>
    <row r="594" spans="1:7" ht="22.5" customHeight="1">
      <c r="A594" s="156" t="s">
        <v>335</v>
      </c>
      <c r="B594" s="66">
        <v>165</v>
      </c>
      <c r="C594" s="38" t="s">
        <v>31</v>
      </c>
      <c r="D594" s="38" t="s">
        <v>29</v>
      </c>
      <c r="E594" s="100" t="s">
        <v>436</v>
      </c>
      <c r="F594" s="61">
        <v>410</v>
      </c>
      <c r="G594" s="67">
        <f>G595</f>
        <v>32.8</v>
      </c>
    </row>
    <row r="595" spans="1:7" ht="32.25" customHeight="1">
      <c r="A595" s="156" t="s">
        <v>336</v>
      </c>
      <c r="B595" s="66">
        <v>165</v>
      </c>
      <c r="C595" s="38" t="s">
        <v>31</v>
      </c>
      <c r="D595" s="38" t="s">
        <v>29</v>
      </c>
      <c r="E595" s="100" t="s">
        <v>436</v>
      </c>
      <c r="F595" s="61">
        <v>414</v>
      </c>
      <c r="G595" s="67">
        <v>32.8</v>
      </c>
    </row>
    <row r="596" spans="1:7" ht="22.5" customHeight="1">
      <c r="A596" s="129" t="s">
        <v>410</v>
      </c>
      <c r="B596" s="66">
        <v>165</v>
      </c>
      <c r="C596" s="38" t="s">
        <v>31</v>
      </c>
      <c r="D596" s="38" t="s">
        <v>29</v>
      </c>
      <c r="E596" s="100" t="s">
        <v>436</v>
      </c>
      <c r="F596" s="61">
        <v>520</v>
      </c>
      <c r="G596" s="67">
        <f>G597</f>
        <v>23.1</v>
      </c>
    </row>
    <row r="597" spans="1:7" ht="32.25" customHeight="1">
      <c r="A597" s="129" t="s">
        <v>409</v>
      </c>
      <c r="B597" s="66">
        <v>165</v>
      </c>
      <c r="C597" s="38" t="s">
        <v>31</v>
      </c>
      <c r="D597" s="38" t="s">
        <v>29</v>
      </c>
      <c r="E597" s="100" t="s">
        <v>436</v>
      </c>
      <c r="F597" s="61">
        <v>522</v>
      </c>
      <c r="G597" s="67">
        <v>23.1</v>
      </c>
    </row>
    <row r="598" spans="1:7" ht="20.25" customHeight="1">
      <c r="A598" s="136" t="s">
        <v>177</v>
      </c>
      <c r="B598" s="66">
        <v>165</v>
      </c>
      <c r="C598" s="38" t="s">
        <v>31</v>
      </c>
      <c r="D598" s="38" t="s">
        <v>34</v>
      </c>
      <c r="E598" s="100"/>
      <c r="F598" s="61"/>
      <c r="G598" s="67">
        <f>G603+G599</f>
        <v>4173.8</v>
      </c>
    </row>
    <row r="599" spans="1:7" ht="20.25" customHeight="1">
      <c r="A599" s="91" t="s">
        <v>484</v>
      </c>
      <c r="B599" s="66">
        <v>165</v>
      </c>
      <c r="C599" s="38" t="s">
        <v>31</v>
      </c>
      <c r="D599" s="38" t="s">
        <v>34</v>
      </c>
      <c r="E599" s="100" t="s">
        <v>211</v>
      </c>
      <c r="F599" s="61"/>
      <c r="G599" s="67">
        <f>G600</f>
        <v>99.1</v>
      </c>
    </row>
    <row r="600" spans="1:7" ht="20.25" customHeight="1">
      <c r="A600" s="91" t="s">
        <v>120</v>
      </c>
      <c r="B600" s="66">
        <v>165</v>
      </c>
      <c r="C600" s="38" t="s">
        <v>31</v>
      </c>
      <c r="D600" s="38" t="s">
        <v>34</v>
      </c>
      <c r="E600" s="100" t="s">
        <v>212</v>
      </c>
      <c r="F600" s="61"/>
      <c r="G600" s="67">
        <f>G601</f>
        <v>99.1</v>
      </c>
    </row>
    <row r="601" spans="1:7" ht="28.5" customHeight="1">
      <c r="A601" s="70" t="s">
        <v>110</v>
      </c>
      <c r="B601" s="66">
        <v>165</v>
      </c>
      <c r="C601" s="38" t="s">
        <v>31</v>
      </c>
      <c r="D601" s="38" t="s">
        <v>34</v>
      </c>
      <c r="E601" s="100" t="s">
        <v>212</v>
      </c>
      <c r="F601" s="61">
        <v>240</v>
      </c>
      <c r="G601" s="67">
        <f>G602</f>
        <v>99.1</v>
      </c>
    </row>
    <row r="602" spans="1:7" ht="20.25" customHeight="1">
      <c r="A602" s="70" t="s">
        <v>389</v>
      </c>
      <c r="B602" s="66">
        <v>165</v>
      </c>
      <c r="C602" s="38" t="s">
        <v>31</v>
      </c>
      <c r="D602" s="38" t="s">
        <v>34</v>
      </c>
      <c r="E602" s="100" t="s">
        <v>212</v>
      </c>
      <c r="F602" s="61">
        <v>244</v>
      </c>
      <c r="G602" s="67">
        <v>99.1</v>
      </c>
    </row>
    <row r="603" spans="1:7" ht="27.75" customHeight="1">
      <c r="A603" s="91" t="s">
        <v>323</v>
      </c>
      <c r="B603" s="66">
        <v>165</v>
      </c>
      <c r="C603" s="38" t="s">
        <v>31</v>
      </c>
      <c r="D603" s="38" t="s">
        <v>34</v>
      </c>
      <c r="E603" s="100" t="s">
        <v>324</v>
      </c>
      <c r="F603" s="61"/>
      <c r="G603" s="67">
        <f>G604</f>
        <v>4074.7000000000003</v>
      </c>
    </row>
    <row r="604" spans="1:7" ht="27.75" customHeight="1">
      <c r="A604" s="91" t="s">
        <v>325</v>
      </c>
      <c r="B604" s="66">
        <v>165</v>
      </c>
      <c r="C604" s="38" t="s">
        <v>31</v>
      </c>
      <c r="D604" s="38" t="s">
        <v>34</v>
      </c>
      <c r="E604" s="100" t="s">
        <v>326</v>
      </c>
      <c r="F604" s="61"/>
      <c r="G604" s="67">
        <f>G605+G610</f>
        <v>4074.7000000000003</v>
      </c>
    </row>
    <row r="605" spans="1:7" ht="27.75" customHeight="1">
      <c r="A605" s="91" t="s">
        <v>327</v>
      </c>
      <c r="B605" s="66">
        <v>165</v>
      </c>
      <c r="C605" s="38" t="s">
        <v>31</v>
      </c>
      <c r="D605" s="38" t="s">
        <v>34</v>
      </c>
      <c r="E605" s="100" t="s">
        <v>328</v>
      </c>
      <c r="F605" s="61"/>
      <c r="G605" s="67">
        <f>G606+G608</f>
        <v>3531.3</v>
      </c>
    </row>
    <row r="606" spans="1:7" ht="27.75" customHeight="1">
      <c r="A606" s="70" t="s">
        <v>110</v>
      </c>
      <c r="B606" s="66">
        <v>165</v>
      </c>
      <c r="C606" s="38" t="s">
        <v>31</v>
      </c>
      <c r="D606" s="38" t="s">
        <v>34</v>
      </c>
      <c r="E606" s="100" t="s">
        <v>328</v>
      </c>
      <c r="F606" s="61">
        <v>240</v>
      </c>
      <c r="G606" s="67">
        <f>G607</f>
        <v>3526.3</v>
      </c>
    </row>
    <row r="607" spans="1:7" ht="17.25" customHeight="1">
      <c r="A607" s="70" t="s">
        <v>389</v>
      </c>
      <c r="B607" s="66">
        <v>165</v>
      </c>
      <c r="C607" s="38" t="s">
        <v>31</v>
      </c>
      <c r="D607" s="38" t="s">
        <v>34</v>
      </c>
      <c r="E607" s="100" t="s">
        <v>328</v>
      </c>
      <c r="F607" s="61">
        <v>244</v>
      </c>
      <c r="G607" s="67">
        <v>3526.3</v>
      </c>
    </row>
    <row r="608" spans="1:7" ht="17.25" customHeight="1">
      <c r="A608" s="70" t="s">
        <v>318</v>
      </c>
      <c r="B608" s="66">
        <v>165</v>
      </c>
      <c r="C608" s="38" t="s">
        <v>31</v>
      </c>
      <c r="D608" s="38" t="s">
        <v>34</v>
      </c>
      <c r="E608" s="100" t="s">
        <v>328</v>
      </c>
      <c r="F608" s="61">
        <v>830</v>
      </c>
      <c r="G608" s="67">
        <f>G609</f>
        <v>5</v>
      </c>
    </row>
    <row r="609" spans="1:7" ht="30" customHeight="1">
      <c r="A609" s="129" t="s">
        <v>393</v>
      </c>
      <c r="B609" s="66">
        <v>165</v>
      </c>
      <c r="C609" s="38" t="s">
        <v>31</v>
      </c>
      <c r="D609" s="38" t="s">
        <v>34</v>
      </c>
      <c r="E609" s="100" t="s">
        <v>328</v>
      </c>
      <c r="F609" s="61">
        <v>831</v>
      </c>
      <c r="G609" s="67">
        <v>5</v>
      </c>
    </row>
    <row r="610" spans="1:7" ht="45.75" customHeight="1">
      <c r="A610" s="70" t="s">
        <v>329</v>
      </c>
      <c r="B610" s="66">
        <v>165</v>
      </c>
      <c r="C610" s="38" t="s">
        <v>31</v>
      </c>
      <c r="D610" s="38" t="s">
        <v>34</v>
      </c>
      <c r="E610" s="100" t="s">
        <v>330</v>
      </c>
      <c r="F610" s="61"/>
      <c r="G610" s="67">
        <f>G611</f>
        <v>543.4</v>
      </c>
    </row>
    <row r="611" spans="1:7" ht="27.75" customHeight="1">
      <c r="A611" s="70" t="s">
        <v>110</v>
      </c>
      <c r="B611" s="66">
        <v>165</v>
      </c>
      <c r="C611" s="38" t="s">
        <v>31</v>
      </c>
      <c r="D611" s="38" t="s">
        <v>34</v>
      </c>
      <c r="E611" s="100" t="s">
        <v>330</v>
      </c>
      <c r="F611" s="61">
        <v>240</v>
      </c>
      <c r="G611" s="67">
        <f>G612</f>
        <v>543.4</v>
      </c>
    </row>
    <row r="612" spans="1:7" ht="18.75" customHeight="1">
      <c r="A612" s="70" t="s">
        <v>389</v>
      </c>
      <c r="B612" s="66">
        <v>165</v>
      </c>
      <c r="C612" s="38" t="s">
        <v>31</v>
      </c>
      <c r="D612" s="38" t="s">
        <v>34</v>
      </c>
      <c r="E612" s="100" t="s">
        <v>330</v>
      </c>
      <c r="F612" s="61">
        <v>244</v>
      </c>
      <c r="G612" s="67">
        <v>543.4</v>
      </c>
    </row>
    <row r="613" spans="1:7" ht="18.75" customHeight="1">
      <c r="A613" s="136" t="s">
        <v>331</v>
      </c>
      <c r="B613" s="66">
        <v>165</v>
      </c>
      <c r="C613" s="38" t="s">
        <v>31</v>
      </c>
      <c r="D613" s="38" t="s">
        <v>36</v>
      </c>
      <c r="E613" s="100"/>
      <c r="F613" s="61"/>
      <c r="G613" s="67">
        <f>G614</f>
        <v>294.2</v>
      </c>
    </row>
    <row r="614" spans="1:7" ht="27.75" customHeight="1">
      <c r="A614" s="91" t="s">
        <v>323</v>
      </c>
      <c r="B614" s="66">
        <v>165</v>
      </c>
      <c r="C614" s="38" t="s">
        <v>31</v>
      </c>
      <c r="D614" s="38" t="s">
        <v>36</v>
      </c>
      <c r="E614" s="100" t="s">
        <v>324</v>
      </c>
      <c r="F614" s="61"/>
      <c r="G614" s="67">
        <f>G615</f>
        <v>294.2</v>
      </c>
    </row>
    <row r="615" spans="1:7" ht="23.25" customHeight="1">
      <c r="A615" s="91" t="s">
        <v>325</v>
      </c>
      <c r="B615" s="66">
        <v>165</v>
      </c>
      <c r="C615" s="38" t="s">
        <v>31</v>
      </c>
      <c r="D615" s="38" t="s">
        <v>36</v>
      </c>
      <c r="E615" s="100" t="s">
        <v>326</v>
      </c>
      <c r="F615" s="61"/>
      <c r="G615" s="67">
        <f>G616</f>
        <v>294.2</v>
      </c>
    </row>
    <row r="616" spans="1:7" ht="27.75" customHeight="1">
      <c r="A616" s="70" t="s">
        <v>332</v>
      </c>
      <c r="B616" s="66">
        <v>165</v>
      </c>
      <c r="C616" s="38" t="s">
        <v>31</v>
      </c>
      <c r="D616" s="38" t="s">
        <v>36</v>
      </c>
      <c r="E616" s="100" t="s">
        <v>333</v>
      </c>
      <c r="F616" s="61"/>
      <c r="G616" s="67">
        <f>G617</f>
        <v>294.2</v>
      </c>
    </row>
    <row r="617" spans="1:7" ht="27.75" customHeight="1">
      <c r="A617" s="70" t="s">
        <v>110</v>
      </c>
      <c r="B617" s="66">
        <v>165</v>
      </c>
      <c r="C617" s="38" t="s">
        <v>31</v>
      </c>
      <c r="D617" s="38" t="s">
        <v>36</v>
      </c>
      <c r="E617" s="100" t="s">
        <v>333</v>
      </c>
      <c r="F617" s="61">
        <v>240</v>
      </c>
      <c r="G617" s="67">
        <f>G618</f>
        <v>294.2</v>
      </c>
    </row>
    <row r="618" spans="1:7" ht="15.75" customHeight="1">
      <c r="A618" s="70" t="s">
        <v>389</v>
      </c>
      <c r="B618" s="66">
        <v>165</v>
      </c>
      <c r="C618" s="38" t="s">
        <v>31</v>
      </c>
      <c r="D618" s="38" t="s">
        <v>36</v>
      </c>
      <c r="E618" s="100" t="s">
        <v>333</v>
      </c>
      <c r="F618" s="61">
        <v>244</v>
      </c>
      <c r="G618" s="67">
        <v>294.2</v>
      </c>
    </row>
    <row r="619" spans="1:7" ht="20.25" customHeight="1">
      <c r="A619" s="136" t="s">
        <v>334</v>
      </c>
      <c r="B619" s="66">
        <v>165</v>
      </c>
      <c r="C619" s="38" t="s">
        <v>31</v>
      </c>
      <c r="D619" s="38" t="s">
        <v>31</v>
      </c>
      <c r="E619" s="100"/>
      <c r="F619" s="61"/>
      <c r="G619" s="67">
        <f>G627+G620</f>
        <v>5232.2</v>
      </c>
    </row>
    <row r="620" spans="1:7" ht="42.75" customHeight="1">
      <c r="A620" s="123" t="s">
        <v>506</v>
      </c>
      <c r="B620" s="66">
        <v>165</v>
      </c>
      <c r="C620" s="38" t="s">
        <v>31</v>
      </c>
      <c r="D620" s="38" t="s">
        <v>31</v>
      </c>
      <c r="E620" s="100" t="s">
        <v>504</v>
      </c>
      <c r="F620" s="61"/>
      <c r="G620" s="67">
        <f>G621+G624</f>
        <v>3950</v>
      </c>
    </row>
    <row r="621" spans="1:7" ht="44.25" customHeight="1">
      <c r="A621" s="91" t="s">
        <v>507</v>
      </c>
      <c r="B621" s="66">
        <v>165</v>
      </c>
      <c r="C621" s="38" t="s">
        <v>31</v>
      </c>
      <c r="D621" s="38" t="s">
        <v>31</v>
      </c>
      <c r="E621" s="100" t="s">
        <v>505</v>
      </c>
      <c r="F621" s="61"/>
      <c r="G621" s="67">
        <f>G622</f>
        <v>2284.3</v>
      </c>
    </row>
    <row r="622" spans="1:7" ht="21.75" customHeight="1">
      <c r="A622" s="70" t="s">
        <v>410</v>
      </c>
      <c r="B622" s="66">
        <v>165</v>
      </c>
      <c r="C622" s="38" t="s">
        <v>31</v>
      </c>
      <c r="D622" s="38" t="s">
        <v>31</v>
      </c>
      <c r="E622" s="100" t="s">
        <v>505</v>
      </c>
      <c r="F622" s="61">
        <v>520</v>
      </c>
      <c r="G622" s="67">
        <f>G623</f>
        <v>2284.3</v>
      </c>
    </row>
    <row r="623" spans="1:7" ht="17.25" customHeight="1">
      <c r="A623" s="70" t="s">
        <v>443</v>
      </c>
      <c r="B623" s="66">
        <v>165</v>
      </c>
      <c r="C623" s="38" t="s">
        <v>31</v>
      </c>
      <c r="D623" s="38" t="s">
        <v>31</v>
      </c>
      <c r="E623" s="100" t="s">
        <v>505</v>
      </c>
      <c r="F623" s="61">
        <v>523</v>
      </c>
      <c r="G623" s="67">
        <v>2284.3</v>
      </c>
    </row>
    <row r="624" spans="1:7" ht="61.5" customHeight="1">
      <c r="A624" s="91" t="s">
        <v>513</v>
      </c>
      <c r="B624" s="66">
        <v>165</v>
      </c>
      <c r="C624" s="38" t="s">
        <v>31</v>
      </c>
      <c r="D624" s="38" t="s">
        <v>31</v>
      </c>
      <c r="E624" s="100" t="s">
        <v>512</v>
      </c>
      <c r="F624" s="61"/>
      <c r="G624" s="67">
        <f>G625</f>
        <v>1665.7</v>
      </c>
    </row>
    <row r="625" spans="1:7" ht="17.25" customHeight="1">
      <c r="A625" s="70" t="s">
        <v>410</v>
      </c>
      <c r="B625" s="66">
        <v>165</v>
      </c>
      <c r="C625" s="38" t="s">
        <v>31</v>
      </c>
      <c r="D625" s="38" t="s">
        <v>31</v>
      </c>
      <c r="E625" s="100" t="s">
        <v>512</v>
      </c>
      <c r="F625" s="61">
        <v>520</v>
      </c>
      <c r="G625" s="67">
        <f>G626</f>
        <v>1665.7</v>
      </c>
    </row>
    <row r="626" spans="1:7" ht="17.25" customHeight="1">
      <c r="A626" s="70" t="s">
        <v>443</v>
      </c>
      <c r="B626" s="66">
        <v>165</v>
      </c>
      <c r="C626" s="38" t="s">
        <v>31</v>
      </c>
      <c r="D626" s="38" t="s">
        <v>31</v>
      </c>
      <c r="E626" s="100" t="s">
        <v>512</v>
      </c>
      <c r="F626" s="61">
        <v>523</v>
      </c>
      <c r="G626" s="67">
        <v>1665.7</v>
      </c>
    </row>
    <row r="627" spans="1:7" ht="23.25" customHeight="1">
      <c r="A627" s="91" t="s">
        <v>136</v>
      </c>
      <c r="B627" s="66">
        <v>165</v>
      </c>
      <c r="C627" s="38" t="s">
        <v>31</v>
      </c>
      <c r="D627" s="38" t="s">
        <v>31</v>
      </c>
      <c r="E627" s="100" t="s">
        <v>224</v>
      </c>
      <c r="F627" s="61"/>
      <c r="G627" s="67">
        <f>G628</f>
        <v>1282.2</v>
      </c>
    </row>
    <row r="628" spans="1:7" ht="56.25" customHeight="1">
      <c r="A628" s="91" t="s">
        <v>368</v>
      </c>
      <c r="B628" s="66">
        <v>165</v>
      </c>
      <c r="C628" s="38" t="s">
        <v>31</v>
      </c>
      <c r="D628" s="38" t="s">
        <v>31</v>
      </c>
      <c r="E628" s="100" t="s">
        <v>367</v>
      </c>
      <c r="F628" s="61"/>
      <c r="G628" s="67">
        <f>G629</f>
        <v>1282.2</v>
      </c>
    </row>
    <row r="629" spans="1:7" ht="21" customHeight="1">
      <c r="A629" s="108" t="s">
        <v>60</v>
      </c>
      <c r="B629" s="66">
        <v>165</v>
      </c>
      <c r="C629" s="38" t="s">
        <v>31</v>
      </c>
      <c r="D629" s="38" t="s">
        <v>31</v>
      </c>
      <c r="E629" s="100" t="s">
        <v>367</v>
      </c>
      <c r="F629" s="61">
        <v>500</v>
      </c>
      <c r="G629" s="67">
        <f>G630</f>
        <v>1282.2</v>
      </c>
    </row>
    <row r="630" spans="1:7" ht="20.25" customHeight="1">
      <c r="A630" s="70" t="s">
        <v>86</v>
      </c>
      <c r="B630" s="66">
        <v>165</v>
      </c>
      <c r="C630" s="38" t="s">
        <v>31</v>
      </c>
      <c r="D630" s="38" t="s">
        <v>31</v>
      </c>
      <c r="E630" s="100" t="s">
        <v>367</v>
      </c>
      <c r="F630" s="61">
        <v>540</v>
      </c>
      <c r="G630" s="67">
        <v>1282.2</v>
      </c>
    </row>
    <row r="631" spans="1:7" ht="15.75" customHeight="1">
      <c r="A631" s="112" t="s">
        <v>41</v>
      </c>
      <c r="B631" s="66">
        <v>165</v>
      </c>
      <c r="C631" s="38" t="s">
        <v>64</v>
      </c>
      <c r="D631" s="46"/>
      <c r="E631" s="83"/>
      <c r="F631" s="46"/>
      <c r="G631" s="67">
        <f>SUM(G632)</f>
        <v>32777</v>
      </c>
    </row>
    <row r="632" spans="1:7" ht="15.75" customHeight="1">
      <c r="A632" s="136" t="s">
        <v>82</v>
      </c>
      <c r="B632" s="66">
        <v>165</v>
      </c>
      <c r="C632" s="114">
        <v>10</v>
      </c>
      <c r="D632" s="38" t="s">
        <v>42</v>
      </c>
      <c r="E632" s="83"/>
      <c r="F632" s="104"/>
      <c r="G632" s="71">
        <f>G633</f>
        <v>32777</v>
      </c>
    </row>
    <row r="633" spans="1:7" ht="17.25" customHeight="1">
      <c r="A633" s="123" t="s">
        <v>125</v>
      </c>
      <c r="B633" s="66">
        <v>165</v>
      </c>
      <c r="C633" s="114">
        <v>10</v>
      </c>
      <c r="D633" s="38" t="s">
        <v>42</v>
      </c>
      <c r="E633" s="83" t="s">
        <v>227</v>
      </c>
      <c r="F633" s="38"/>
      <c r="G633" s="71">
        <f>G634</f>
        <v>32777</v>
      </c>
    </row>
    <row r="634" spans="1:7" ht="24.75" customHeight="1">
      <c r="A634" s="91" t="s">
        <v>126</v>
      </c>
      <c r="B634" s="66">
        <v>165</v>
      </c>
      <c r="C634" s="114">
        <v>10</v>
      </c>
      <c r="D634" s="38" t="s">
        <v>42</v>
      </c>
      <c r="E634" s="83" t="s">
        <v>287</v>
      </c>
      <c r="F634" s="38"/>
      <c r="G634" s="71">
        <f>G635+G638</f>
        <v>32777</v>
      </c>
    </row>
    <row r="635" spans="1:7" ht="47.25" customHeight="1">
      <c r="A635" s="91" t="s">
        <v>350</v>
      </c>
      <c r="B635" s="66">
        <v>165</v>
      </c>
      <c r="C635" s="114">
        <v>10</v>
      </c>
      <c r="D635" s="38" t="s">
        <v>42</v>
      </c>
      <c r="E635" s="83" t="s">
        <v>286</v>
      </c>
      <c r="F635" s="38"/>
      <c r="G635" s="71">
        <f>G636</f>
        <v>6427.6</v>
      </c>
    </row>
    <row r="636" spans="1:7" ht="26.25" customHeight="1">
      <c r="A636" s="70" t="s">
        <v>303</v>
      </c>
      <c r="B636" s="66">
        <v>165</v>
      </c>
      <c r="C636" s="114">
        <v>10</v>
      </c>
      <c r="D636" s="38" t="s">
        <v>42</v>
      </c>
      <c r="E636" s="83" t="s">
        <v>286</v>
      </c>
      <c r="F636" s="38" t="s">
        <v>173</v>
      </c>
      <c r="G636" s="71">
        <f>G637</f>
        <v>6427.6</v>
      </c>
    </row>
    <row r="637" spans="1:7" ht="41.25" customHeight="1">
      <c r="A637" s="70" t="s">
        <v>301</v>
      </c>
      <c r="B637" s="66">
        <v>165</v>
      </c>
      <c r="C637" s="114">
        <v>10</v>
      </c>
      <c r="D637" s="38" t="s">
        <v>42</v>
      </c>
      <c r="E637" s="83" t="s">
        <v>286</v>
      </c>
      <c r="F637" s="38" t="s">
        <v>300</v>
      </c>
      <c r="G637" s="71">
        <v>6427.6</v>
      </c>
    </row>
    <row r="638" spans="1:7" ht="54" customHeight="1">
      <c r="A638" s="70" t="s">
        <v>285</v>
      </c>
      <c r="B638" s="66">
        <v>165</v>
      </c>
      <c r="C638" s="114">
        <v>10</v>
      </c>
      <c r="D638" s="38" t="s">
        <v>42</v>
      </c>
      <c r="E638" s="83" t="s">
        <v>345</v>
      </c>
      <c r="F638" s="38"/>
      <c r="G638" s="71">
        <f>G639</f>
        <v>26349.4</v>
      </c>
    </row>
    <row r="639" spans="1:7" ht="31.5" customHeight="1">
      <c r="A639" s="70" t="s">
        <v>303</v>
      </c>
      <c r="B639" s="66">
        <v>165</v>
      </c>
      <c r="C639" s="114">
        <v>10</v>
      </c>
      <c r="D639" s="38" t="s">
        <v>42</v>
      </c>
      <c r="E639" s="83" t="s">
        <v>345</v>
      </c>
      <c r="F639" s="38" t="s">
        <v>173</v>
      </c>
      <c r="G639" s="71">
        <f>G640</f>
        <v>26349.4</v>
      </c>
    </row>
    <row r="640" spans="1:7" ht="39" customHeight="1">
      <c r="A640" s="70" t="s">
        <v>301</v>
      </c>
      <c r="B640" s="66">
        <v>165</v>
      </c>
      <c r="C640" s="114">
        <v>10</v>
      </c>
      <c r="D640" s="38" t="s">
        <v>42</v>
      </c>
      <c r="E640" s="83" t="s">
        <v>345</v>
      </c>
      <c r="F640" s="38" t="s">
        <v>300</v>
      </c>
      <c r="G640" s="71">
        <v>26349.4</v>
      </c>
    </row>
    <row r="641" spans="1:11" ht="18" customHeight="1">
      <c r="A641" s="157" t="s">
        <v>388</v>
      </c>
      <c r="B641" s="66">
        <v>165</v>
      </c>
      <c r="C641" s="23"/>
      <c r="D641" s="23"/>
      <c r="E641" s="23"/>
      <c r="F641" s="23"/>
      <c r="G641" s="47">
        <f>SUM(G539+G563+G631+G569)</f>
        <v>81821.5</v>
      </c>
      <c r="H641" s="3"/>
      <c r="J641" s="3"/>
      <c r="K641" s="3"/>
    </row>
    <row r="642" spans="1:7" ht="43.5" customHeight="1">
      <c r="A642" s="158" t="s">
        <v>77</v>
      </c>
      <c r="B642" s="159">
        <v>328</v>
      </c>
      <c r="C642" s="23"/>
      <c r="D642" s="100"/>
      <c r="E642" s="23"/>
      <c r="F642" s="23"/>
      <c r="G642" s="115"/>
    </row>
    <row r="643" spans="1:7" ht="18" customHeight="1">
      <c r="A643" s="37" t="s">
        <v>52</v>
      </c>
      <c r="B643" s="72">
        <v>328</v>
      </c>
      <c r="C643" s="72" t="s">
        <v>29</v>
      </c>
      <c r="D643" s="118"/>
      <c r="E643" s="119"/>
      <c r="F643" s="119"/>
      <c r="G643" s="97">
        <f>SUM(G644,G660)</f>
        <v>5364.700000000001</v>
      </c>
    </row>
    <row r="644" spans="1:7" ht="38.25">
      <c r="A644" s="94" t="s">
        <v>70</v>
      </c>
      <c r="B644" s="72">
        <v>328</v>
      </c>
      <c r="C644" s="64" t="s">
        <v>29</v>
      </c>
      <c r="D644" s="38" t="s">
        <v>36</v>
      </c>
      <c r="E644" s="64"/>
      <c r="F644" s="74"/>
      <c r="G644" s="97">
        <f>SUM(G645)</f>
        <v>4399.200000000001</v>
      </c>
    </row>
    <row r="645" spans="1:7" ht="28.5" customHeight="1">
      <c r="A645" s="65" t="s">
        <v>2</v>
      </c>
      <c r="B645" s="72">
        <v>328</v>
      </c>
      <c r="C645" s="64" t="s">
        <v>29</v>
      </c>
      <c r="D645" s="38" t="s">
        <v>36</v>
      </c>
      <c r="E645" s="74" t="s">
        <v>270</v>
      </c>
      <c r="F645" s="119"/>
      <c r="G645" s="97">
        <f>G646+G651</f>
        <v>4399.200000000001</v>
      </c>
    </row>
    <row r="646" spans="1:7" ht="27.75" customHeight="1">
      <c r="A646" s="44" t="s">
        <v>66</v>
      </c>
      <c r="B646" s="72">
        <v>328</v>
      </c>
      <c r="C646" s="64" t="s">
        <v>29</v>
      </c>
      <c r="D646" s="38" t="s">
        <v>36</v>
      </c>
      <c r="E646" s="74" t="s">
        <v>271</v>
      </c>
      <c r="F646" s="74"/>
      <c r="G646" s="97">
        <f>G647</f>
        <v>1621.3000000000002</v>
      </c>
    </row>
    <row r="647" spans="1:7" ht="30" customHeight="1">
      <c r="A647" s="91" t="s">
        <v>117</v>
      </c>
      <c r="B647" s="72">
        <v>328</v>
      </c>
      <c r="C647" s="64" t="s">
        <v>29</v>
      </c>
      <c r="D647" s="38" t="s">
        <v>36</v>
      </c>
      <c r="E647" s="38" t="s">
        <v>272</v>
      </c>
      <c r="F647" s="74"/>
      <c r="G647" s="80">
        <f>G648</f>
        <v>1621.3000000000002</v>
      </c>
    </row>
    <row r="648" spans="1:7" ht="26.25" customHeight="1">
      <c r="A648" s="70" t="s">
        <v>112</v>
      </c>
      <c r="B648" s="72">
        <v>328</v>
      </c>
      <c r="C648" s="64" t="s">
        <v>29</v>
      </c>
      <c r="D648" s="38" t="s">
        <v>36</v>
      </c>
      <c r="E648" s="38" t="s">
        <v>272</v>
      </c>
      <c r="F648" s="61">
        <v>120</v>
      </c>
      <c r="G648" s="67">
        <f>G649+G650</f>
        <v>1621.3000000000002</v>
      </c>
    </row>
    <row r="649" spans="1:7" ht="26.25" customHeight="1">
      <c r="A649" s="70" t="s">
        <v>279</v>
      </c>
      <c r="B649" s="72">
        <v>328</v>
      </c>
      <c r="C649" s="64" t="s">
        <v>29</v>
      </c>
      <c r="D649" s="38" t="s">
        <v>36</v>
      </c>
      <c r="E649" s="38" t="s">
        <v>272</v>
      </c>
      <c r="F649" s="61">
        <v>121</v>
      </c>
      <c r="G649" s="67">
        <v>1245.2</v>
      </c>
    </row>
    <row r="650" spans="1:7" ht="38.25" customHeight="1">
      <c r="A650" s="70" t="s">
        <v>207</v>
      </c>
      <c r="B650" s="72">
        <v>328</v>
      </c>
      <c r="C650" s="64" t="s">
        <v>29</v>
      </c>
      <c r="D650" s="38" t="s">
        <v>36</v>
      </c>
      <c r="E650" s="38" t="s">
        <v>272</v>
      </c>
      <c r="F650" s="61">
        <v>129</v>
      </c>
      <c r="G650" s="67">
        <v>376.1</v>
      </c>
    </row>
    <row r="651" spans="1:7" ht="27.75" customHeight="1">
      <c r="A651" s="44" t="s">
        <v>3</v>
      </c>
      <c r="B651" s="72">
        <v>328</v>
      </c>
      <c r="C651" s="64" t="s">
        <v>29</v>
      </c>
      <c r="D651" s="38" t="s">
        <v>36</v>
      </c>
      <c r="E651" s="38" t="s">
        <v>273</v>
      </c>
      <c r="F651" s="38"/>
      <c r="G651" s="50">
        <f>G652</f>
        <v>2777.9</v>
      </c>
    </row>
    <row r="652" spans="1:7" ht="30" customHeight="1">
      <c r="A652" s="91" t="s">
        <v>117</v>
      </c>
      <c r="B652" s="72">
        <v>328</v>
      </c>
      <c r="C652" s="64" t="s">
        <v>29</v>
      </c>
      <c r="D652" s="38" t="s">
        <v>36</v>
      </c>
      <c r="E652" s="38" t="s">
        <v>274</v>
      </c>
      <c r="F652" s="74"/>
      <c r="G652" s="80">
        <f>G653+G657+G659</f>
        <v>2777.9</v>
      </c>
    </row>
    <row r="653" spans="1:7" ht="26.25" customHeight="1">
      <c r="A653" s="70" t="s">
        <v>112</v>
      </c>
      <c r="B653" s="72">
        <v>328</v>
      </c>
      <c r="C653" s="64" t="s">
        <v>29</v>
      </c>
      <c r="D653" s="38" t="s">
        <v>36</v>
      </c>
      <c r="E653" s="38" t="s">
        <v>274</v>
      </c>
      <c r="F653" s="61">
        <v>120</v>
      </c>
      <c r="G653" s="67">
        <f>G654+G655+G656</f>
        <v>2230.1</v>
      </c>
    </row>
    <row r="654" spans="1:7" ht="27.75" customHeight="1">
      <c r="A654" s="70" t="s">
        <v>208</v>
      </c>
      <c r="B654" s="72">
        <v>328</v>
      </c>
      <c r="C654" s="64" t="s">
        <v>29</v>
      </c>
      <c r="D654" s="38" t="s">
        <v>36</v>
      </c>
      <c r="E654" s="38" t="s">
        <v>274</v>
      </c>
      <c r="F654" s="61">
        <v>121</v>
      </c>
      <c r="G654" s="67">
        <v>1535.2</v>
      </c>
    </row>
    <row r="655" spans="1:7" ht="30" customHeight="1">
      <c r="A655" s="70" t="s">
        <v>141</v>
      </c>
      <c r="B655" s="72">
        <v>328</v>
      </c>
      <c r="C655" s="64" t="s">
        <v>29</v>
      </c>
      <c r="D655" s="38" t="s">
        <v>36</v>
      </c>
      <c r="E655" s="38" t="s">
        <v>274</v>
      </c>
      <c r="F655" s="61">
        <v>122</v>
      </c>
      <c r="G655" s="67">
        <v>231.3</v>
      </c>
    </row>
    <row r="656" spans="1:7" ht="36" customHeight="1">
      <c r="A656" s="70" t="s">
        <v>207</v>
      </c>
      <c r="B656" s="72">
        <v>328</v>
      </c>
      <c r="C656" s="64" t="s">
        <v>29</v>
      </c>
      <c r="D656" s="38" t="s">
        <v>36</v>
      </c>
      <c r="E656" s="38" t="s">
        <v>274</v>
      </c>
      <c r="F656" s="61">
        <v>129</v>
      </c>
      <c r="G656" s="67">
        <v>463.6</v>
      </c>
    </row>
    <row r="657" spans="1:7" ht="26.25" customHeight="1">
      <c r="A657" s="70" t="s">
        <v>110</v>
      </c>
      <c r="B657" s="72">
        <v>328</v>
      </c>
      <c r="C657" s="64" t="s">
        <v>29</v>
      </c>
      <c r="D657" s="38" t="s">
        <v>36</v>
      </c>
      <c r="E657" s="38" t="s">
        <v>274</v>
      </c>
      <c r="F657" s="61">
        <v>240</v>
      </c>
      <c r="G657" s="67">
        <f>G658</f>
        <v>544.7</v>
      </c>
    </row>
    <row r="658" spans="1:7" ht="19.5" customHeight="1">
      <c r="A658" s="70" t="s">
        <v>389</v>
      </c>
      <c r="B658" s="72">
        <v>328</v>
      </c>
      <c r="C658" s="64" t="s">
        <v>29</v>
      </c>
      <c r="D658" s="38" t="s">
        <v>36</v>
      </c>
      <c r="E658" s="38" t="s">
        <v>274</v>
      </c>
      <c r="F658" s="61">
        <v>244</v>
      </c>
      <c r="G658" s="67">
        <v>544.7</v>
      </c>
    </row>
    <row r="659" spans="1:7" ht="18" customHeight="1">
      <c r="A659" s="70" t="s">
        <v>17</v>
      </c>
      <c r="B659" s="72">
        <v>328</v>
      </c>
      <c r="C659" s="64" t="s">
        <v>29</v>
      </c>
      <c r="D659" s="38" t="s">
        <v>36</v>
      </c>
      <c r="E659" s="38" t="s">
        <v>274</v>
      </c>
      <c r="F659" s="61">
        <v>850</v>
      </c>
      <c r="G659" s="67">
        <v>3.1</v>
      </c>
    </row>
    <row r="660" spans="1:7" ht="42.75" customHeight="1">
      <c r="A660" s="94" t="s">
        <v>71</v>
      </c>
      <c r="B660" s="72">
        <v>328</v>
      </c>
      <c r="C660" s="64" t="s">
        <v>29</v>
      </c>
      <c r="D660" s="38" t="s">
        <v>30</v>
      </c>
      <c r="E660" s="64"/>
      <c r="F660" s="74"/>
      <c r="G660" s="97">
        <f>SUM(G661)</f>
        <v>965.5</v>
      </c>
    </row>
    <row r="661" spans="1:7" ht="20.25" customHeight="1">
      <c r="A661" s="77" t="s">
        <v>4</v>
      </c>
      <c r="B661" s="72">
        <v>328</v>
      </c>
      <c r="C661" s="64" t="s">
        <v>29</v>
      </c>
      <c r="D661" s="38" t="s">
        <v>30</v>
      </c>
      <c r="E661" s="74" t="s">
        <v>275</v>
      </c>
      <c r="F661" s="74"/>
      <c r="G661" s="97">
        <f>G662</f>
        <v>965.5</v>
      </c>
    </row>
    <row r="662" spans="1:7" ht="31.5" customHeight="1">
      <c r="A662" s="44" t="s">
        <v>5</v>
      </c>
      <c r="B662" s="72">
        <v>328</v>
      </c>
      <c r="C662" s="64" t="s">
        <v>29</v>
      </c>
      <c r="D662" s="38" t="s">
        <v>30</v>
      </c>
      <c r="E662" s="38" t="s">
        <v>276</v>
      </c>
      <c r="F662" s="38"/>
      <c r="G662" s="50">
        <f>G663</f>
        <v>965.5</v>
      </c>
    </row>
    <row r="663" spans="1:7" ht="27.75" customHeight="1">
      <c r="A663" s="91" t="s">
        <v>117</v>
      </c>
      <c r="B663" s="72">
        <v>328</v>
      </c>
      <c r="C663" s="64" t="s">
        <v>29</v>
      </c>
      <c r="D663" s="38" t="s">
        <v>30</v>
      </c>
      <c r="E663" s="38" t="s">
        <v>277</v>
      </c>
      <c r="F663" s="74"/>
      <c r="G663" s="80">
        <f>G664+G668</f>
        <v>965.5</v>
      </c>
    </row>
    <row r="664" spans="1:7" ht="26.25" customHeight="1">
      <c r="A664" s="70" t="s">
        <v>112</v>
      </c>
      <c r="B664" s="72">
        <v>328</v>
      </c>
      <c r="C664" s="64" t="s">
        <v>29</v>
      </c>
      <c r="D664" s="38" t="s">
        <v>30</v>
      </c>
      <c r="E664" s="38" t="s">
        <v>277</v>
      </c>
      <c r="F664" s="61">
        <v>120</v>
      </c>
      <c r="G664" s="67">
        <f>G665+G666+G667</f>
        <v>912.3</v>
      </c>
    </row>
    <row r="665" spans="1:7" ht="27" customHeight="1">
      <c r="A665" s="70" t="s">
        <v>208</v>
      </c>
      <c r="B665" s="72">
        <v>328</v>
      </c>
      <c r="C665" s="64" t="s">
        <v>29</v>
      </c>
      <c r="D665" s="38" t="s">
        <v>30</v>
      </c>
      <c r="E665" s="38" t="s">
        <v>277</v>
      </c>
      <c r="F665" s="61">
        <v>121</v>
      </c>
      <c r="G665" s="67">
        <v>665.4</v>
      </c>
    </row>
    <row r="666" spans="1:7" ht="27" customHeight="1">
      <c r="A666" s="70" t="s">
        <v>141</v>
      </c>
      <c r="B666" s="72">
        <v>328</v>
      </c>
      <c r="C666" s="64" t="s">
        <v>29</v>
      </c>
      <c r="D666" s="38" t="s">
        <v>30</v>
      </c>
      <c r="E666" s="38" t="s">
        <v>277</v>
      </c>
      <c r="F666" s="61">
        <v>122</v>
      </c>
      <c r="G666" s="67">
        <v>46</v>
      </c>
    </row>
    <row r="667" spans="1:7" ht="40.5" customHeight="1">
      <c r="A667" s="70" t="s">
        <v>207</v>
      </c>
      <c r="B667" s="72">
        <v>328</v>
      </c>
      <c r="C667" s="64" t="s">
        <v>29</v>
      </c>
      <c r="D667" s="38" t="s">
        <v>30</v>
      </c>
      <c r="E667" s="38" t="s">
        <v>277</v>
      </c>
      <c r="F667" s="61">
        <v>129</v>
      </c>
      <c r="G667" s="67">
        <v>200.9</v>
      </c>
    </row>
    <row r="668" spans="1:7" ht="26.25" customHeight="1">
      <c r="A668" s="70" t="s">
        <v>110</v>
      </c>
      <c r="B668" s="72">
        <v>328</v>
      </c>
      <c r="C668" s="64" t="s">
        <v>29</v>
      </c>
      <c r="D668" s="38" t="s">
        <v>30</v>
      </c>
      <c r="E668" s="38" t="s">
        <v>277</v>
      </c>
      <c r="F668" s="61">
        <v>240</v>
      </c>
      <c r="G668" s="67">
        <f>G669</f>
        <v>53.2</v>
      </c>
    </row>
    <row r="669" spans="1:7" ht="17.25" customHeight="1">
      <c r="A669" s="70" t="s">
        <v>389</v>
      </c>
      <c r="B669" s="72">
        <v>328</v>
      </c>
      <c r="C669" s="64" t="s">
        <v>29</v>
      </c>
      <c r="D669" s="38" t="s">
        <v>30</v>
      </c>
      <c r="E669" s="38" t="s">
        <v>277</v>
      </c>
      <c r="F669" s="61">
        <v>244</v>
      </c>
      <c r="G669" s="67">
        <v>53.2</v>
      </c>
    </row>
    <row r="670" spans="1:12" ht="30" customHeight="1">
      <c r="A670" s="160" t="s">
        <v>78</v>
      </c>
      <c r="B670" s="72">
        <v>328</v>
      </c>
      <c r="C670" s="161"/>
      <c r="D670" s="161"/>
      <c r="E670" s="162"/>
      <c r="F670" s="162"/>
      <c r="G670" s="163">
        <f>SUM(G643)</f>
        <v>5364.700000000001</v>
      </c>
      <c r="H670" s="3"/>
      <c r="L670" s="3"/>
    </row>
    <row r="671" spans="1:14" ht="14.25" customHeight="1">
      <c r="A671" s="116" t="s">
        <v>58</v>
      </c>
      <c r="B671" s="153"/>
      <c r="C671" s="164"/>
      <c r="D671" s="66"/>
      <c r="E671" s="164"/>
      <c r="F671" s="165" t="s">
        <v>47</v>
      </c>
      <c r="G671" s="166">
        <f>G164+G240+G520+G537+G641+G670</f>
        <v>1262110.5999999999</v>
      </c>
      <c r="H671" s="13"/>
      <c r="L671" s="3"/>
      <c r="N671" s="3"/>
    </row>
    <row r="673" ht="2.25" customHeight="1">
      <c r="M673" s="3"/>
    </row>
    <row r="674" spans="4:13" ht="12.75" hidden="1">
      <c r="D674" s="1"/>
      <c r="E674" s="30" t="s">
        <v>288</v>
      </c>
      <c r="F674" s="31">
        <v>533471</v>
      </c>
      <c r="I674" s="3"/>
      <c r="M674" s="3"/>
    </row>
    <row r="675" spans="4:5" ht="12.75" hidden="1">
      <c r="D675" s="1"/>
      <c r="E675" s="30"/>
    </row>
    <row r="676" spans="4:6" ht="12.75" hidden="1">
      <c r="D676" s="1"/>
      <c r="E676" s="30" t="s">
        <v>289</v>
      </c>
      <c r="F676" s="31">
        <v>335685.7</v>
      </c>
    </row>
    <row r="677" ht="12.75" hidden="1">
      <c r="R677" s="3"/>
    </row>
    <row r="678" spans="5:6" ht="12.75" hidden="1">
      <c r="E678" s="27" t="s">
        <v>290</v>
      </c>
      <c r="F678" s="32">
        <v>319670.7</v>
      </c>
    </row>
    <row r="679" ht="12.75" hidden="1"/>
    <row r="682" ht="12.75">
      <c r="F682" s="33"/>
    </row>
  </sheetData>
  <sheetProtection/>
  <mergeCells count="7">
    <mergeCell ref="A13:G13"/>
    <mergeCell ref="A2:F2"/>
    <mergeCell ref="A3:G3"/>
    <mergeCell ref="A4:G4"/>
    <mergeCell ref="A5:G5"/>
    <mergeCell ref="A12:F12"/>
    <mergeCell ref="F9:G9"/>
  </mergeCells>
  <printOptions/>
  <pageMargins left="1.1811023622047245" right="0.1968503937007874" top="0.3937007874015748" bottom="0.3937007874015748" header="0" footer="0"/>
  <pageSetup fitToHeight="15" fitToWidth="1" horizontalDpi="600" verticalDpi="600" orientation="portrait" paperSize="9" scale="64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Чапыгина Анна Григорьевна</cp:lastModifiedBy>
  <cp:lastPrinted>2020-06-25T12:15:37Z</cp:lastPrinted>
  <dcterms:created xsi:type="dcterms:W3CDTF">1996-10-08T23:32:33Z</dcterms:created>
  <dcterms:modified xsi:type="dcterms:W3CDTF">2020-06-25T13:15:49Z</dcterms:modified>
  <cp:category/>
  <cp:version/>
  <cp:contentType/>
  <cp:contentStatus/>
</cp:coreProperties>
</file>